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昭慧\統計\統計要覽\104年統計年報\"/>
    </mc:Choice>
  </mc:AlternateContent>
  <bookViews>
    <workbookView xWindow="0" yWindow="0" windowWidth="17280" windowHeight="8820" tabRatio="778"/>
  </bookViews>
  <sheets>
    <sheet name="市鎮建設提要p95" sheetId="2" r:id="rId1"/>
    <sheet name="5-1" sheetId="3" r:id="rId2"/>
    <sheet name="5-2(數字完全一樣)" sheetId="4" r:id="rId3"/>
    <sheet name="5-2續完" sheetId="5" r:id="rId4"/>
    <sheet name="5-3" sheetId="6" r:id="rId5"/>
    <sheet name="5-3(續完" sheetId="7" r:id="rId6"/>
    <sheet name="5-4p106" sheetId="8" r:id="rId7"/>
  </sheets>
  <definedNames>
    <definedName name="_xlnm.Print_Area" localSheetId="2">'5-2(數字完全一樣)'!$A$1:$M$21</definedName>
    <definedName name="_xlnm.Print_Area" localSheetId="3">'5-2續完'!$A$1:$L$20</definedName>
    <definedName name="_xlnm.Print_Area" localSheetId="5">'5-3(續完'!$A$1:$L$22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7" l="1"/>
  <c r="D14" i="7"/>
  <c r="E14" i="7"/>
  <c r="F14" i="7"/>
  <c r="G14" i="7"/>
  <c r="H14" i="7"/>
  <c r="I14" i="7"/>
  <c r="J14" i="7"/>
  <c r="K14" i="7"/>
  <c r="L14" i="7"/>
  <c r="B14" i="7"/>
  <c r="D14" i="6"/>
  <c r="E14" i="6"/>
  <c r="F14" i="6"/>
  <c r="G14" i="6"/>
  <c r="H14" i="6"/>
  <c r="I14" i="6"/>
  <c r="J14" i="6"/>
  <c r="K14" i="6"/>
  <c r="L14" i="6"/>
  <c r="M14" i="6"/>
  <c r="C14" i="6"/>
  <c r="B14" i="6" s="1"/>
  <c r="C14" i="5"/>
  <c r="D14" i="5"/>
  <c r="E14" i="5"/>
  <c r="F14" i="5"/>
  <c r="G14" i="5"/>
  <c r="H14" i="5"/>
  <c r="I14" i="5"/>
  <c r="J14" i="5"/>
  <c r="K14" i="5"/>
  <c r="L14" i="5"/>
  <c r="B14" i="5"/>
  <c r="C15" i="4" l="1"/>
  <c r="D15" i="4"/>
  <c r="E15" i="4"/>
  <c r="F15" i="4"/>
  <c r="G15" i="4"/>
  <c r="H15" i="4"/>
  <c r="I15" i="4"/>
  <c r="J15" i="4"/>
  <c r="K15" i="4"/>
  <c r="L15" i="4"/>
  <c r="M15" i="4"/>
  <c r="B15" i="4"/>
  <c r="B17" i="3"/>
  <c r="F17" i="3" s="1"/>
  <c r="D17" i="3"/>
  <c r="C17" i="3"/>
  <c r="E7" i="8"/>
  <c r="E8" i="8"/>
  <c r="E9" i="8"/>
  <c r="E10" i="8"/>
  <c r="E11" i="8"/>
  <c r="E12" i="8"/>
  <c r="E13" i="8"/>
  <c r="E14" i="8"/>
  <c r="E15" i="8"/>
  <c r="G11" i="7"/>
  <c r="I11" i="7"/>
  <c r="K11" i="7"/>
  <c r="E11" i="6"/>
  <c r="M11" i="6"/>
  <c r="B12" i="6"/>
  <c r="B5" i="4"/>
  <c r="F5" i="5"/>
  <c r="M5" i="5" s="1"/>
  <c r="F6" i="5"/>
  <c r="M6" i="5" s="1"/>
  <c r="M7" i="5"/>
  <c r="M8" i="5"/>
  <c r="M9" i="5"/>
  <c r="M10" i="5"/>
  <c r="F11" i="5"/>
  <c r="M11" i="5" s="1"/>
  <c r="G7" i="4"/>
  <c r="B7" i="4" s="1"/>
  <c r="B8" i="4"/>
  <c r="B9" i="4"/>
  <c r="B10" i="4"/>
  <c r="B11" i="4"/>
  <c r="B13" i="4"/>
  <c r="E10" i="3"/>
  <c r="F10" i="3"/>
  <c r="E11" i="3"/>
  <c r="F11" i="3"/>
  <c r="E12" i="3"/>
  <c r="F12" i="3"/>
  <c r="E13" i="3"/>
  <c r="F13" i="3"/>
  <c r="E15" i="3"/>
  <c r="F15" i="3"/>
  <c r="E17" i="3" l="1"/>
  <c r="B6" i="4"/>
  <c r="B12" i="4"/>
</calcChain>
</file>

<file path=xl/sharedStrings.xml><?xml version="1.0" encoding="utf-8"?>
<sst xmlns="http://schemas.openxmlformats.org/spreadsheetml/2006/main" count="277" uniqueCount="187">
  <si>
    <t>自來水供應情形：</t>
    <phoneticPr fontId="5" type="noConversion"/>
  </si>
  <si>
    <t>、</t>
    <phoneticPr fontId="5" type="noConversion"/>
  </si>
  <si>
    <t>二</t>
    <phoneticPr fontId="5" type="noConversion"/>
  </si>
  <si>
    <t>(二)</t>
    <phoneticPr fontId="5" type="noConversion"/>
  </si>
  <si>
    <t>(一)</t>
    <phoneticPr fontId="5" type="noConversion"/>
  </si>
  <si>
    <t>都市計畫：</t>
    <phoneticPr fontId="5" type="noConversion"/>
  </si>
  <si>
    <t>一</t>
    <phoneticPr fontId="5" type="noConversion"/>
  </si>
  <si>
    <t>伍 、 市  鎮  建  設</t>
    <phoneticPr fontId="5" type="noConversion"/>
  </si>
  <si>
    <t>提要分析</t>
    <phoneticPr fontId="5" type="noConversion"/>
  </si>
  <si>
    <r>
      <t>Source</t>
    </r>
    <r>
      <rPr>
        <sz val="10"/>
        <rFont val="細明體"/>
        <family val="3"/>
        <charset val="136"/>
      </rPr>
      <t>：</t>
    </r>
    <r>
      <rPr>
        <sz val="10"/>
        <rFont val="Times New Roman"/>
        <family val="1"/>
      </rPr>
      <t>The Statistical Yearbook of Yilan County</t>
    </r>
    <phoneticPr fontId="5" type="noConversion"/>
  </si>
  <si>
    <t>資料來源：宜蘭縣統計年報</t>
    <phoneticPr fontId="15" type="noConversion"/>
  </si>
  <si>
    <t xml:space="preserve">   Su-ao (Sinma) Urban
   Project</t>
    <phoneticPr fontId="15" type="noConversion"/>
  </si>
  <si>
    <t xml:space="preserve">   蘇澳(新馬)都市計畫</t>
    <phoneticPr fontId="15" type="noConversion"/>
  </si>
  <si>
    <t xml:space="preserve"> Su-ao Urban  Project</t>
    <phoneticPr fontId="5" type="noConversion"/>
  </si>
  <si>
    <t xml:space="preserve">   蘇澳都市計畫</t>
    <phoneticPr fontId="15" type="noConversion"/>
  </si>
  <si>
    <t>103年底 End of 2014</t>
    <phoneticPr fontId="15" type="noConversion"/>
  </si>
  <si>
    <t>102年底 End of 2013</t>
    <phoneticPr fontId="15" type="noConversion"/>
  </si>
  <si>
    <t>101年底 End of 2012</t>
    <phoneticPr fontId="15" type="noConversion"/>
  </si>
  <si>
    <t>100年底 End of 2011</t>
    <phoneticPr fontId="15" type="noConversion"/>
  </si>
  <si>
    <r>
      <t>99年底 End of 2010</t>
    </r>
    <r>
      <rPr>
        <sz val="12"/>
        <color theme="1"/>
        <rFont val="新細明體"/>
        <family val="2"/>
        <charset val="136"/>
      </rPr>
      <t/>
    </r>
    <phoneticPr fontId="15" type="noConversion"/>
  </si>
  <si>
    <r>
      <t>98年底 End of 2009</t>
    </r>
    <r>
      <rPr>
        <sz val="12"/>
        <color theme="1"/>
        <rFont val="新細明體"/>
        <family val="2"/>
        <charset val="136"/>
      </rPr>
      <t/>
    </r>
    <phoneticPr fontId="15" type="noConversion"/>
  </si>
  <si>
    <r>
      <t>97年底 End of 2008</t>
    </r>
    <r>
      <rPr>
        <sz val="12"/>
        <color theme="1"/>
        <rFont val="新細明體"/>
        <family val="2"/>
        <charset val="136"/>
      </rPr>
      <t/>
    </r>
    <phoneticPr fontId="15" type="noConversion"/>
  </si>
  <si>
    <r>
      <t>96年底 End of 2007</t>
    </r>
    <r>
      <rPr>
        <sz val="12"/>
        <color theme="1"/>
        <rFont val="新細明體"/>
        <family val="2"/>
        <charset val="136"/>
      </rPr>
      <t/>
    </r>
    <phoneticPr fontId="15" type="noConversion"/>
  </si>
  <si>
    <r>
      <t>95年底 End of 2006</t>
    </r>
    <r>
      <rPr>
        <sz val="12"/>
        <color theme="1"/>
        <rFont val="新細明體"/>
        <family val="2"/>
        <charset val="136"/>
      </rPr>
      <t/>
    </r>
    <phoneticPr fontId="15" type="noConversion"/>
  </si>
  <si>
    <t>Present Population Density</t>
  </si>
  <si>
    <t>Anticipated Population Density</t>
  </si>
  <si>
    <t>Present Population</t>
  </si>
  <si>
    <t>Anticipated Population</t>
  </si>
  <si>
    <t>Area of Urban Planned</t>
    <phoneticPr fontId="15" type="noConversion"/>
  </si>
  <si>
    <t>End of Year</t>
  </si>
  <si>
    <r>
      <t>現況人口密度﹝3﹞</t>
    </r>
    <r>
      <rPr>
        <sz val="9"/>
        <rFont val="Times New Roman"/>
        <family val="1"/>
      </rPr>
      <t>÷</t>
    </r>
    <r>
      <rPr>
        <sz val="9"/>
        <rFont val="標楷體"/>
        <family val="4"/>
        <charset val="136"/>
      </rPr>
      <t>﹝1﹞</t>
    </r>
    <phoneticPr fontId="15" type="noConversion"/>
  </si>
  <si>
    <r>
      <t>計畫人口密度﹝2﹞</t>
    </r>
    <r>
      <rPr>
        <sz val="9"/>
        <rFont val="Times New Roman"/>
        <family val="1"/>
      </rPr>
      <t>÷</t>
    </r>
    <r>
      <rPr>
        <sz val="9"/>
        <rFont val="標楷體"/>
        <family val="4"/>
        <charset val="136"/>
      </rPr>
      <t>﹝1﹞</t>
    </r>
    <phoneticPr fontId="15" type="noConversion"/>
  </si>
  <si>
    <t>現況人口數﹝3﹞</t>
    <phoneticPr fontId="15" type="noConversion"/>
  </si>
  <si>
    <t>計畫人口數﹝2﹞</t>
    <phoneticPr fontId="15" type="noConversion"/>
  </si>
  <si>
    <t>Population of Urban Planning Districts</t>
  </si>
  <si>
    <t>都市計畫區人口數</t>
  </si>
  <si>
    <t>都市計畫區面積﹝1﹞</t>
    <phoneticPr fontId="15" type="noConversion"/>
  </si>
  <si>
    <t xml:space="preserve">年 底 別 </t>
    <phoneticPr fontId="15" type="noConversion"/>
  </si>
  <si>
    <r>
      <t>Area:km</t>
    </r>
    <r>
      <rPr>
        <vertAlign val="superscript"/>
        <sz val="10"/>
        <rFont val="Times New Roman"/>
        <family val="1"/>
      </rPr>
      <t>2</t>
    </r>
    <phoneticPr fontId="15" type="noConversion"/>
  </si>
  <si>
    <r>
      <t>面積單位</t>
    </r>
    <r>
      <rPr>
        <sz val="10"/>
        <rFont val="Times New Roman"/>
        <family val="1"/>
      </rPr>
      <t>:</t>
    </r>
    <r>
      <rPr>
        <sz val="10"/>
        <rFont val="標楷體"/>
        <family val="4"/>
        <charset val="136"/>
      </rPr>
      <t>平方公里</t>
    </r>
  </si>
  <si>
    <r>
      <t xml:space="preserve">  </t>
    </r>
    <r>
      <rPr>
        <sz val="18"/>
        <rFont val="標楷體"/>
        <family val="4"/>
        <charset val="136"/>
      </rPr>
      <t>5 - 1、</t>
    </r>
    <r>
      <rPr>
        <sz val="18"/>
        <rFont val="Times New Roman"/>
        <family val="1"/>
      </rPr>
      <t>Area and Population  of Urban Planning District</t>
    </r>
    <phoneticPr fontId="5" type="noConversion"/>
  </si>
  <si>
    <t>5 - 1 、 都市計畫區面積及人口</t>
    <phoneticPr fontId="5" type="noConversion"/>
  </si>
  <si>
    <r>
      <t xml:space="preserve">  Source</t>
    </r>
    <r>
      <rPr>
        <sz val="10"/>
        <rFont val="細明體"/>
        <family val="3"/>
        <charset val="136"/>
      </rPr>
      <t>：</t>
    </r>
    <r>
      <rPr>
        <sz val="10"/>
        <rFont val="Times New Roman"/>
        <family val="1"/>
      </rPr>
      <t>The Statistical Yearbook of Yilan County</t>
    </r>
    <phoneticPr fontId="15" type="noConversion"/>
  </si>
  <si>
    <t>資料來源：宜蘭縣統計年報</t>
    <phoneticPr fontId="15" type="noConversion"/>
  </si>
  <si>
    <t xml:space="preserve">  </t>
    <phoneticPr fontId="5" type="noConversion"/>
  </si>
  <si>
    <t xml:space="preserve">        Su-ao (Sinma) Urban
        Project</t>
    <phoneticPr fontId="5" type="noConversion"/>
  </si>
  <si>
    <t xml:space="preserve">      蘇澳(新馬)都市計畫</t>
    <phoneticPr fontId="5" type="noConversion"/>
  </si>
  <si>
    <t xml:space="preserve">        Su-ao Urban Project</t>
    <phoneticPr fontId="5" type="noConversion"/>
  </si>
  <si>
    <t>蘇澳都市計畫</t>
    <phoneticPr fontId="15" type="noConversion"/>
  </si>
  <si>
    <t>101年底 End of 2012</t>
    <phoneticPr fontId="15" type="noConversion"/>
  </si>
  <si>
    <r>
      <t>97年底 End of 2008</t>
    </r>
    <r>
      <rPr>
        <sz val="12"/>
        <color theme="1"/>
        <rFont val="新細明體"/>
        <family val="2"/>
        <charset val="136"/>
      </rPr>
      <t/>
    </r>
    <phoneticPr fontId="15" type="noConversion"/>
  </si>
  <si>
    <r>
      <t>96年底 End of 2007</t>
    </r>
    <r>
      <rPr>
        <sz val="12"/>
        <color theme="1"/>
        <rFont val="新細明體"/>
        <family val="2"/>
        <charset val="136"/>
      </rPr>
      <t/>
    </r>
    <phoneticPr fontId="15" type="noConversion"/>
  </si>
  <si>
    <r>
      <t>94年底 End of 2005</t>
    </r>
    <r>
      <rPr>
        <sz val="12"/>
        <color theme="1"/>
        <rFont val="新細明體"/>
        <family val="2"/>
        <charset val="136"/>
      </rPr>
      <t/>
    </r>
    <phoneticPr fontId="15" type="noConversion"/>
  </si>
  <si>
    <t>Social Educational
Organization</t>
    <phoneticPr fontId="15" type="noConversion"/>
  </si>
  <si>
    <t>School</t>
  </si>
  <si>
    <t>Market</t>
  </si>
  <si>
    <t>Gas Station</t>
    <phoneticPr fontId="15" type="noConversion"/>
  </si>
  <si>
    <t>Car Park</t>
    <phoneticPr fontId="15" type="noConversion"/>
  </si>
  <si>
    <r>
      <t>Road</t>
    </r>
    <r>
      <rPr>
        <sz val="8"/>
        <rFont val="細明體"/>
        <family val="3"/>
        <charset val="136"/>
      </rPr>
      <t xml:space="preserve">、
</t>
    </r>
    <r>
      <rPr>
        <sz val="8"/>
        <rFont val="Times New Roman"/>
        <family val="1"/>
      </rPr>
      <t>Pedestrian Mall</t>
    </r>
    <phoneticPr fontId="15" type="noConversion"/>
  </si>
  <si>
    <t>Athletic Complex</t>
    <phoneticPr fontId="15" type="noConversion"/>
  </si>
  <si>
    <t>Play Ground</t>
    <phoneticPr fontId="15" type="noConversion"/>
  </si>
  <si>
    <t>Square</t>
    <phoneticPr fontId="15" type="noConversion"/>
  </si>
  <si>
    <t>Green Area</t>
    <phoneticPr fontId="15" type="noConversion"/>
  </si>
  <si>
    <t>Park</t>
  </si>
  <si>
    <t>Grand Total</t>
    <phoneticPr fontId="15" type="noConversion"/>
  </si>
  <si>
    <t>End of Year</t>
    <phoneticPr fontId="15" type="noConversion"/>
  </si>
  <si>
    <t>社教機構</t>
    <phoneticPr fontId="15" type="noConversion"/>
  </si>
  <si>
    <t>學校</t>
    <phoneticPr fontId="15" type="noConversion"/>
  </si>
  <si>
    <t>市場</t>
    <phoneticPr fontId="15" type="noConversion"/>
  </si>
  <si>
    <t>加油站</t>
    <phoneticPr fontId="15" type="noConversion"/>
  </si>
  <si>
    <t>停車場</t>
    <phoneticPr fontId="15" type="noConversion"/>
  </si>
  <si>
    <t>道路、
人行步道</t>
    <phoneticPr fontId="15" type="noConversion"/>
  </si>
  <si>
    <t>體育館</t>
    <phoneticPr fontId="15" type="noConversion"/>
  </si>
  <si>
    <t>兒童遊樂場</t>
    <phoneticPr fontId="15" type="noConversion"/>
  </si>
  <si>
    <t>廣場</t>
    <phoneticPr fontId="15" type="noConversion"/>
  </si>
  <si>
    <t>綠地</t>
    <phoneticPr fontId="15" type="noConversion"/>
  </si>
  <si>
    <t>公園</t>
    <phoneticPr fontId="15" type="noConversion"/>
  </si>
  <si>
    <t>總計</t>
    <phoneticPr fontId="15" type="noConversion"/>
  </si>
  <si>
    <t>年底別</t>
    <phoneticPr fontId="15" type="noConversion"/>
  </si>
  <si>
    <t>Units:Hectare</t>
  </si>
  <si>
    <t>單位 : 公頃</t>
  </si>
  <si>
    <r>
      <t>5 - 2</t>
    </r>
    <r>
      <rPr>
        <sz val="18"/>
        <rFont val="標楷體"/>
        <family val="4"/>
        <charset val="136"/>
      </rPr>
      <t>、</t>
    </r>
    <r>
      <rPr>
        <sz val="18"/>
        <rFont val="Times New Roman"/>
        <family val="1"/>
      </rPr>
      <t>Area of Public Facility Land of Urban Planning</t>
    </r>
    <phoneticPr fontId="15" type="noConversion"/>
  </si>
  <si>
    <t>5 - 2 、 都市計畫公共設施用地面積</t>
    <phoneticPr fontId="15" type="noConversion"/>
  </si>
  <si>
    <r>
      <t xml:space="preserve">  Source</t>
    </r>
    <r>
      <rPr>
        <sz val="10"/>
        <rFont val="細明體"/>
        <family val="3"/>
        <charset val="136"/>
      </rPr>
      <t>：</t>
    </r>
    <r>
      <rPr>
        <sz val="10"/>
        <rFont val="Times New Roman"/>
        <family val="1"/>
      </rPr>
      <t>The Statistical Yearbook of Yilan County</t>
    </r>
    <phoneticPr fontId="15" type="noConversion"/>
  </si>
  <si>
    <t>資料來源：宜蘭縣統計年報</t>
    <phoneticPr fontId="15" type="noConversion"/>
  </si>
  <si>
    <t xml:space="preserve">       Su-ao (Sinma) Urban
         Project</t>
    <phoneticPr fontId="5" type="noConversion"/>
  </si>
  <si>
    <r>
      <t>97年底 End of 2008</t>
    </r>
    <r>
      <rPr>
        <sz val="12"/>
        <color theme="1"/>
        <rFont val="新細明體"/>
        <family val="2"/>
        <charset val="136"/>
      </rPr>
      <t/>
    </r>
    <phoneticPr fontId="15" type="noConversion"/>
  </si>
  <si>
    <t>Other</t>
  </si>
  <si>
    <t>Environmental
Protection</t>
  </si>
  <si>
    <r>
      <t>Rapid Transit</t>
    </r>
    <r>
      <rPr>
        <sz val="8"/>
        <rFont val="細明體"/>
        <family val="3"/>
        <charset val="136"/>
      </rPr>
      <t>、</t>
    </r>
    <r>
      <rPr>
        <sz val="8"/>
        <rFont val="Times New Roman"/>
        <family val="1"/>
      </rPr>
      <t>Station</t>
    </r>
    <r>
      <rPr>
        <sz val="8"/>
        <rFont val="細明體"/>
        <family val="3"/>
        <charset val="136"/>
      </rPr>
      <t>、</t>
    </r>
    <r>
      <rPr>
        <sz val="8"/>
        <rFont val="Times New Roman"/>
        <family val="1"/>
      </rPr>
      <t>Railway</t>
    </r>
    <phoneticPr fontId="15" type="noConversion"/>
  </si>
  <si>
    <t>Harbor</t>
    <phoneticPr fontId="5" type="noConversion"/>
  </si>
  <si>
    <t>Drainage 
Channel</t>
  </si>
  <si>
    <t>Civil Air
Terminal</t>
    <phoneticPr fontId="15" type="noConversion"/>
  </si>
  <si>
    <t>Post
Telecom</t>
  </si>
  <si>
    <t>Power
Substation</t>
  </si>
  <si>
    <t>Cemetery</t>
    <phoneticPr fontId="15" type="noConversion"/>
  </si>
  <si>
    <t>Administrative Authorities</t>
    <phoneticPr fontId="15" type="noConversion"/>
  </si>
  <si>
    <t>Health Services</t>
  </si>
  <si>
    <t>其他用地</t>
    <phoneticPr fontId="15" type="noConversion"/>
  </si>
  <si>
    <t>環保設施用地</t>
    <phoneticPr fontId="15" type="noConversion"/>
  </si>
  <si>
    <t>捷運系統、交通、車站、鐵路</t>
    <phoneticPr fontId="15" type="noConversion"/>
  </si>
  <si>
    <t>港埠用地</t>
    <phoneticPr fontId="15" type="noConversion"/>
  </si>
  <si>
    <t>溝渠河道</t>
    <phoneticPr fontId="15" type="noConversion"/>
  </si>
  <si>
    <t>民用航空站
、機場</t>
    <phoneticPr fontId="15" type="noConversion"/>
  </si>
  <si>
    <t>郵政電
信用地</t>
    <phoneticPr fontId="15" type="noConversion"/>
  </si>
  <si>
    <t>變電所、電力、
事業用地</t>
    <phoneticPr fontId="15" type="noConversion"/>
  </si>
  <si>
    <t>墓地</t>
    <phoneticPr fontId="15" type="noConversion"/>
  </si>
  <si>
    <t>機關用地</t>
    <phoneticPr fontId="15" type="noConversion"/>
  </si>
  <si>
    <t>醫療衛生機構</t>
    <phoneticPr fontId="15" type="noConversion"/>
  </si>
  <si>
    <r>
      <t>5 - 2、</t>
    </r>
    <r>
      <rPr>
        <sz val="16"/>
        <rFont val="Times New Roman"/>
        <family val="1"/>
      </rPr>
      <t>Area of Public Facility Land of Urban Planning(Cont.End)</t>
    </r>
    <phoneticPr fontId="15" type="noConversion"/>
  </si>
  <si>
    <t>5 - 2、 都市計畫公共設施用地面積(續完)</t>
    <phoneticPr fontId="15" type="noConversion"/>
  </si>
  <si>
    <t>資料來源：宜蘭縣統計年報</t>
    <phoneticPr fontId="15" type="noConversion"/>
  </si>
  <si>
    <t xml:space="preserve">        Su-ao (Sinma) Urban
          Project</t>
    <phoneticPr fontId="5" type="noConversion"/>
  </si>
  <si>
    <t xml:space="preserve">     蘇澳(新馬)都市計畫</t>
    <phoneticPr fontId="5" type="noConversion"/>
  </si>
  <si>
    <t xml:space="preserve">       Su-ao Urban Project</t>
    <phoneticPr fontId="5" type="noConversion"/>
  </si>
  <si>
    <t>99年底 End of 2010</t>
    <phoneticPr fontId="15" type="noConversion"/>
  </si>
  <si>
    <t>98年底 End of 2009</t>
    <phoneticPr fontId="15" type="noConversion"/>
  </si>
  <si>
    <t>97年底 End of 2008</t>
    <phoneticPr fontId="15" type="noConversion"/>
  </si>
  <si>
    <t>96年底 End of 2007</t>
    <phoneticPr fontId="15" type="noConversion"/>
  </si>
  <si>
    <t>95年底 End of 2006</t>
    <phoneticPr fontId="15" type="noConversion"/>
  </si>
  <si>
    <t>Social Educational
Organization</t>
  </si>
  <si>
    <t>Gas
Station</t>
    <phoneticPr fontId="15" type="noConversion"/>
  </si>
  <si>
    <t>Car
Park</t>
    <phoneticPr fontId="15" type="noConversion"/>
  </si>
  <si>
    <t>Athletic
Complex</t>
    <phoneticPr fontId="15" type="noConversion"/>
  </si>
  <si>
    <t>Play
Ground</t>
    <phoneticPr fontId="15" type="noConversion"/>
  </si>
  <si>
    <t>Square</t>
  </si>
  <si>
    <t>Grand total</t>
  </si>
  <si>
    <t>End of Year &amp; Locality</t>
  </si>
  <si>
    <t>停車場</t>
    <phoneticPr fontId="15" type="noConversion"/>
  </si>
  <si>
    <t>道路、
人行步道</t>
    <phoneticPr fontId="15" type="noConversion"/>
  </si>
  <si>
    <t>體育館</t>
    <phoneticPr fontId="15" type="noConversion"/>
  </si>
  <si>
    <t>兒童遊樂場</t>
    <phoneticPr fontId="15" type="noConversion"/>
  </si>
  <si>
    <t>年底別及都市計畫區別</t>
    <phoneticPr fontId="15" type="noConversion"/>
  </si>
  <si>
    <r>
      <t>Units</t>
    </r>
    <r>
      <rPr>
        <sz val="10"/>
        <rFont val="細明體"/>
        <family val="3"/>
        <charset val="136"/>
      </rPr>
      <t>：</t>
    </r>
    <r>
      <rPr>
        <sz val="10"/>
        <rFont val="Times New Roman"/>
        <family val="1"/>
      </rPr>
      <t>Hectare</t>
    </r>
    <phoneticPr fontId="15" type="noConversion"/>
  </si>
  <si>
    <r>
      <t>單位</t>
    </r>
    <r>
      <rPr>
        <sz val="10"/>
        <rFont val="Times New Roman"/>
        <family val="1"/>
      </rPr>
      <t xml:space="preserve"> : </t>
    </r>
    <r>
      <rPr>
        <sz val="10"/>
        <rFont val="標楷體"/>
        <family val="4"/>
        <charset val="136"/>
      </rPr>
      <t>公頃</t>
    </r>
    <phoneticPr fontId="15" type="noConversion"/>
  </si>
  <si>
    <r>
      <t>5 -3</t>
    </r>
    <r>
      <rPr>
        <sz val="18"/>
        <rFont val="標楷體"/>
        <family val="4"/>
        <charset val="136"/>
      </rPr>
      <t>、</t>
    </r>
    <r>
      <rPr>
        <sz val="18"/>
        <rFont val="Times New Roman"/>
        <family val="1"/>
      </rPr>
      <t>Area Constructed of Public Facility Land of Urban Planning</t>
    </r>
    <phoneticPr fontId="15" type="noConversion"/>
  </si>
  <si>
    <t>5 -3、 都市計畫公共設施用地已闢建面積</t>
    <phoneticPr fontId="15" type="noConversion"/>
  </si>
  <si>
    <t xml:space="preserve">          Su-ao (Sinma) Urban
          Project</t>
    <phoneticPr fontId="5" type="noConversion"/>
  </si>
  <si>
    <t>蘇澳都市計畫</t>
    <phoneticPr fontId="15" type="noConversion"/>
  </si>
  <si>
    <t>97年底 End of 2008</t>
    <phoneticPr fontId="15" type="noConversion"/>
  </si>
  <si>
    <t>96年底 End of 2007</t>
    <phoneticPr fontId="15" type="noConversion"/>
  </si>
  <si>
    <r>
      <t>Rapid Transit</t>
    </r>
    <r>
      <rPr>
        <sz val="8"/>
        <rFont val="細明體"/>
        <family val="3"/>
        <charset val="136"/>
      </rPr>
      <t>、</t>
    </r>
    <r>
      <rPr>
        <sz val="8"/>
        <rFont val="Times New Roman"/>
        <family val="1"/>
      </rPr>
      <t>Station</t>
    </r>
    <r>
      <rPr>
        <sz val="8"/>
        <rFont val="細明體"/>
        <family val="3"/>
        <charset val="136"/>
      </rPr>
      <t>、</t>
    </r>
    <r>
      <rPr>
        <sz val="8"/>
        <rFont val="Times New Roman"/>
        <family val="1"/>
      </rPr>
      <t>Railway</t>
    </r>
    <phoneticPr fontId="15" type="noConversion"/>
  </si>
  <si>
    <t>Harbor</t>
  </si>
  <si>
    <t>Post
Telecom</t>
    <phoneticPr fontId="15" type="noConversion"/>
  </si>
  <si>
    <t>Health
Services</t>
    <phoneticPr fontId="15" type="noConversion"/>
  </si>
  <si>
    <t>環保設施用地</t>
    <phoneticPr fontId="15" type="noConversion"/>
  </si>
  <si>
    <t>捷運系統、交通、車站、鐵路</t>
    <phoneticPr fontId="15" type="noConversion"/>
  </si>
  <si>
    <t>港埠用地</t>
    <phoneticPr fontId="15" type="noConversion"/>
  </si>
  <si>
    <t>溝渠河道</t>
    <phoneticPr fontId="15" type="noConversion"/>
  </si>
  <si>
    <t>郵政電信用地</t>
    <phoneticPr fontId="15" type="noConversion"/>
  </si>
  <si>
    <t>變電所、電力
、事業用地</t>
    <phoneticPr fontId="15" type="noConversion"/>
  </si>
  <si>
    <t>墓地</t>
    <phoneticPr fontId="15" type="noConversion"/>
  </si>
  <si>
    <r>
      <t>Units</t>
    </r>
    <r>
      <rPr>
        <sz val="10"/>
        <rFont val="細明體"/>
        <family val="3"/>
        <charset val="136"/>
      </rPr>
      <t>：</t>
    </r>
    <r>
      <rPr>
        <sz val="10"/>
        <rFont val="Times New Roman"/>
        <family val="1"/>
      </rPr>
      <t>Hectare</t>
    </r>
    <phoneticPr fontId="15" type="noConversion"/>
  </si>
  <si>
    <r>
      <t>5 - 3</t>
    </r>
    <r>
      <rPr>
        <sz val="18"/>
        <rFont val="標楷體"/>
        <family val="4"/>
        <charset val="136"/>
      </rPr>
      <t>、</t>
    </r>
    <r>
      <rPr>
        <sz val="18"/>
        <rFont val="Times New Roman"/>
        <family val="1"/>
      </rPr>
      <t>Area Constructed of Public Facility Land of Urban Planning (Cont.End)</t>
    </r>
    <phoneticPr fontId="15" type="noConversion"/>
  </si>
  <si>
    <r>
      <t>5 - 3、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  <charset val="136"/>
      </rPr>
      <t>都市計畫公共設施用地已闢建面積</t>
    </r>
    <r>
      <rPr>
        <sz val="18"/>
        <rFont val="Times New Roman"/>
        <family val="1"/>
      </rPr>
      <t xml:space="preserve"> (</t>
    </r>
    <r>
      <rPr>
        <sz val="18"/>
        <rFont val="標楷體"/>
        <family val="4"/>
        <charset val="136"/>
      </rPr>
      <t>續完</t>
    </r>
    <r>
      <rPr>
        <sz val="18"/>
        <rFont val="Times New Roman"/>
        <family val="1"/>
      </rPr>
      <t>)</t>
    </r>
    <phoneticPr fontId="15" type="noConversion"/>
  </si>
  <si>
    <r>
      <t>Source</t>
    </r>
    <r>
      <rPr>
        <sz val="10"/>
        <rFont val="細明體"/>
        <family val="3"/>
        <charset val="136"/>
      </rPr>
      <t>：</t>
    </r>
    <r>
      <rPr>
        <sz val="10"/>
        <rFont val="Times New Roman"/>
        <family val="1"/>
      </rPr>
      <t>The Statistical Yearbook of Yilan County</t>
    </r>
    <phoneticPr fontId="15" type="noConversion"/>
  </si>
  <si>
    <t>101年底 End of 2012</t>
    <phoneticPr fontId="15" type="noConversion"/>
  </si>
  <si>
    <r>
      <t>100年底 End of 2011</t>
    </r>
    <r>
      <rPr>
        <sz val="12"/>
        <color theme="1"/>
        <rFont val="新細明體"/>
        <family val="2"/>
        <charset val="136"/>
      </rPr>
      <t/>
    </r>
    <phoneticPr fontId="15" type="noConversion"/>
  </si>
  <si>
    <r>
      <t>97年底 End of 2008</t>
    </r>
    <r>
      <rPr>
        <sz val="12"/>
        <color theme="1"/>
        <rFont val="新細明體"/>
        <family val="2"/>
        <charset val="136"/>
      </rPr>
      <t/>
    </r>
    <phoneticPr fontId="15" type="noConversion"/>
  </si>
  <si>
    <t>﹝％﹞</t>
  </si>
  <si>
    <t>No. of Subscribers in Served Area</t>
  </si>
  <si>
    <t>Population in Served Area</t>
  </si>
  <si>
    <t>Total Population</t>
  </si>
  <si>
    <r>
      <t>B/A</t>
    </r>
    <r>
      <rPr>
        <sz val="10"/>
        <rFont val="Times New Roman"/>
        <family val="1"/>
      </rPr>
      <t>×</t>
    </r>
    <r>
      <rPr>
        <sz val="10"/>
        <rFont val="標楷體"/>
        <family val="4"/>
        <charset val="136"/>
      </rPr>
      <t>100</t>
    </r>
  </si>
  <si>
    <t>人口數 B</t>
  </si>
  <si>
    <t>人口數</t>
  </si>
  <si>
    <t>人口數 A</t>
  </si>
  <si>
    <t>Population Served</t>
    <phoneticPr fontId="15" type="noConversion"/>
  </si>
  <si>
    <t>實際供水</t>
  </si>
  <si>
    <t>供水區域</t>
  </si>
  <si>
    <t>行政區域</t>
  </si>
  <si>
    <t>普及率</t>
  </si>
  <si>
    <t xml:space="preserve"> Population(Person)</t>
  </si>
  <si>
    <t>人        口        數 ﹝人﹞</t>
  </si>
  <si>
    <t>年　　底　　別</t>
    <phoneticPr fontId="15" type="noConversion"/>
  </si>
  <si>
    <r>
      <t>5 - 4、</t>
    </r>
    <r>
      <rPr>
        <sz val="16"/>
        <rFont val="Times New Roman"/>
        <family val="1"/>
      </rPr>
      <t>Water Supply Rate of Polpulation Served</t>
    </r>
    <phoneticPr fontId="5" type="noConversion"/>
  </si>
  <si>
    <t>5 - 4 、 自來水供水普及率</t>
    <phoneticPr fontId="5" type="noConversion"/>
  </si>
  <si>
    <r>
      <t>95年底 End of 2006</t>
    </r>
    <r>
      <rPr>
        <sz val="12"/>
        <color theme="1"/>
        <rFont val="新細明體"/>
        <family val="2"/>
        <charset val="136"/>
      </rPr>
      <t/>
    </r>
    <phoneticPr fontId="15" type="noConversion"/>
  </si>
  <si>
    <t>104年底 End of 2015</t>
    <phoneticPr fontId="15" type="noConversion"/>
  </si>
  <si>
    <r>
      <t>98年底 End A6:A15of 2009</t>
    </r>
    <r>
      <rPr>
        <sz val="12"/>
        <color theme="1"/>
        <rFont val="新細明體"/>
        <family val="2"/>
        <charset val="136"/>
      </rPr>
      <t/>
    </r>
    <phoneticPr fontId="15" type="noConversion"/>
  </si>
  <si>
    <t>104年底 End of 2015</t>
    <phoneticPr fontId="15" type="noConversion"/>
  </si>
  <si>
    <t>–</t>
  </si>
  <si>
    <t>104年底 End of 2015</t>
    <phoneticPr fontId="15" type="noConversion"/>
  </si>
  <si>
    <t>104年底 End of 2015</t>
    <phoneticPr fontId="15" type="noConversion"/>
  </si>
  <si>
    <t>本鎮104年底都市計畫區總面積15.68平方公里，其公共設施用
地面積289.09公頃，已闢建225.70公頃。</t>
    <phoneticPr fontId="5" type="noConversion"/>
  </si>
  <si>
    <t>計畫人口數70,000人，現況人口數32,561人，達計畫人口數
46.52％。</t>
    <phoneticPr fontId="5" type="noConversion"/>
  </si>
  <si>
    <t>本鎮104年底供水區域人口數為40,095人，較上年底40,419人減少324人，實際供水人口38,466人，較上年底38,688人減少242人，供水普及率94.40％，較上年度94.32%增加0.08％。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</si>
</sst>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76" formatCode="#,##0.00\ ;\-#,##0.00"/>
    <numFmt numFmtId="177" formatCode="_-* #\ ##0_-;\-* #,##0_-;_-* &quot;-&quot;_-;_-@_-"/>
    <numFmt numFmtId="178" formatCode="_-* #\ ###\ ##0_-;\-* #,##0_-;_-* &quot;-&quot;_-;_-@_-"/>
    <numFmt numFmtId="179" formatCode="#,##0_);[Red]\(#,##0\)"/>
    <numFmt numFmtId="180" formatCode="#,##0.00_);[Red]\(#,##0.00\)"/>
    <numFmt numFmtId="181" formatCode="_-* #\ ###\ ##0_-;\-* #\ ##0_-;_-* &quot;-&quot;_-;_-@_-"/>
    <numFmt numFmtId="182" formatCode="_-* #\ ##0.00_-;\-* #,##0.00_-;_-* &quot;-&quot;_-;_-@_-"/>
    <numFmt numFmtId="183" formatCode="_-* #.00\ ###\ ##0_-;\-* #.00\ ##0_-;_-* &quot;-&quot;_-;_-@_-"/>
    <numFmt numFmtId="184" formatCode="#,##0.00_ "/>
  </numFmts>
  <fonts count="32" x14ac:knownFonts="1">
    <font>
      <sz val="12"/>
      <color theme="1"/>
      <name val="新細明體"/>
      <family val="2"/>
      <charset val="136"/>
    </font>
    <font>
      <sz val="9"/>
      <name val="新細明體"/>
      <family val="2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b/>
      <sz val="14"/>
      <name val="標楷體"/>
      <family val="4"/>
      <charset val="136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20"/>
      <name val="標楷體"/>
      <family val="4"/>
      <charset val="136"/>
    </font>
    <font>
      <sz val="10"/>
      <name val="標楷體"/>
      <family val="4"/>
      <charset val="136"/>
    </font>
    <font>
      <sz val="9"/>
      <name val="標楷體"/>
      <family val="4"/>
      <charset val="136"/>
    </font>
    <font>
      <sz val="9"/>
      <color indexed="10"/>
      <name val="標楷體"/>
      <family val="4"/>
      <charset val="136"/>
    </font>
    <font>
      <sz val="10"/>
      <color indexed="10"/>
      <name val="標楷體"/>
      <family val="4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sz val="10"/>
      <name val="新細明體"/>
      <family val="1"/>
      <charset val="136"/>
    </font>
    <font>
      <sz val="9"/>
      <name val="細明體"/>
      <family val="3"/>
      <charset val="136"/>
    </font>
    <font>
      <sz val="10"/>
      <color indexed="10"/>
      <name val="新細明體"/>
      <family val="1"/>
      <charset val="136"/>
    </font>
    <font>
      <sz val="9.75"/>
      <color indexed="8"/>
      <name val="標楷體"/>
      <family val="4"/>
      <charset val="136"/>
    </font>
    <font>
      <sz val="10"/>
      <color indexed="8"/>
      <name val="標楷體"/>
      <family val="4"/>
      <charset val="136"/>
    </font>
    <font>
      <sz val="9"/>
      <name val="Times New Roman"/>
      <family val="1"/>
    </font>
    <font>
      <sz val="12"/>
      <name val="Times New Roman"/>
      <family val="1"/>
    </font>
    <font>
      <sz val="12"/>
      <name val="標楷體"/>
      <family val="4"/>
      <charset val="136"/>
    </font>
    <font>
      <vertAlign val="superscript"/>
      <sz val="10"/>
      <name val="Times New Roman"/>
      <family val="1"/>
    </font>
    <font>
      <sz val="10"/>
      <name val="Arial"/>
      <family val="2"/>
    </font>
    <font>
      <sz val="18"/>
      <name val="Times New Roman"/>
      <family val="1"/>
    </font>
    <font>
      <sz val="18"/>
      <name val="標楷體"/>
      <family val="4"/>
      <charset val="136"/>
    </font>
    <font>
      <sz val="7"/>
      <name val="Times New Roman"/>
      <family val="1"/>
    </font>
    <font>
      <sz val="8"/>
      <name val="Times New Roman"/>
      <family val="1"/>
    </font>
    <font>
      <sz val="8"/>
      <name val="細明體"/>
      <family val="3"/>
      <charset val="136"/>
    </font>
    <font>
      <sz val="8"/>
      <name val="標楷體"/>
      <family val="4"/>
      <charset val="136"/>
    </font>
    <font>
      <sz val="16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80">
    <xf numFmtId="0" fontId="0" fillId="0" borderId="0" xfId="0">
      <alignment vertical="center"/>
    </xf>
    <xf numFmtId="0" fontId="3" fillId="0" borderId="0" xfId="1" applyFont="1" applyAlignment="1">
      <alignment horizontal="distributed"/>
    </xf>
    <xf numFmtId="0" fontId="3" fillId="0" borderId="0" xfId="1" applyFont="1" applyAlignment="1">
      <alignment horizontal="distributed" vertical="distributed"/>
    </xf>
    <xf numFmtId="0" fontId="4" fillId="0" borderId="0" xfId="1" applyFont="1" applyAlignment="1">
      <alignment horizontal="distributed" vertical="distributed"/>
    </xf>
    <xf numFmtId="0" fontId="4" fillId="0" borderId="0" xfId="1" applyFont="1" applyAlignment="1">
      <alignment horizontal="distributed"/>
    </xf>
    <xf numFmtId="0" fontId="3" fillId="0" borderId="0" xfId="1" applyFont="1" applyAlignment="1">
      <alignment horizontal="left" vertical="distributed" wrapText="1"/>
    </xf>
    <xf numFmtId="0" fontId="3" fillId="0" borderId="0" xfId="1" applyFont="1" applyAlignment="1">
      <alignment horizontal="center" vertical="top"/>
    </xf>
    <xf numFmtId="0" fontId="3" fillId="0" borderId="0" xfId="1" applyFont="1" applyAlignment="1">
      <alignment vertical="distributed" wrapText="1"/>
    </xf>
    <xf numFmtId="0" fontId="3" fillId="0" borderId="0" xfId="1" applyFont="1" applyAlignment="1">
      <alignment horizontal="distributed" vertical="center"/>
    </xf>
    <xf numFmtId="0" fontId="8" fillId="0" borderId="0" xfId="1" applyFont="1"/>
    <xf numFmtId="0" fontId="8" fillId="0" borderId="0" xfId="1" applyFont="1" applyAlignment="1">
      <alignment vertical="center"/>
    </xf>
    <xf numFmtId="176" fontId="9" fillId="0" borderId="0" xfId="1" applyNumberFormat="1" applyFont="1" applyBorder="1" applyAlignment="1">
      <alignment vertical="center"/>
    </xf>
    <xf numFmtId="177" fontId="9" fillId="0" borderId="0" xfId="1" applyNumberFormat="1" applyFont="1" applyBorder="1" applyAlignment="1">
      <alignment vertical="center"/>
    </xf>
    <xf numFmtId="178" fontId="10" fillId="0" borderId="0" xfId="1" applyNumberFormat="1" applyFont="1" applyBorder="1" applyAlignment="1">
      <alignment vertical="center"/>
    </xf>
    <xf numFmtId="176" fontId="10" fillId="0" borderId="0" xfId="1" applyNumberFormat="1" applyFont="1" applyBorder="1" applyAlignment="1">
      <alignment vertical="center"/>
    </xf>
    <xf numFmtId="0" fontId="8" fillId="0" borderId="0" xfId="1" applyFont="1" applyFill="1" applyBorder="1" applyAlignment="1">
      <alignment horizontal="left" vertical="center"/>
    </xf>
    <xf numFmtId="39" fontId="8" fillId="0" borderId="0" xfId="1" applyNumberFormat="1" applyFont="1" applyBorder="1"/>
    <xf numFmtId="37" fontId="8" fillId="0" borderId="0" xfId="1" applyNumberFormat="1" applyFont="1" applyBorder="1"/>
    <xf numFmtId="37" fontId="11" fillId="0" borderId="0" xfId="1" applyNumberFormat="1" applyFont="1" applyBorder="1"/>
    <xf numFmtId="39" fontId="11" fillId="0" borderId="0" xfId="1" applyNumberFormat="1" applyFont="1" applyBorder="1"/>
    <xf numFmtId="49" fontId="12" fillId="0" borderId="0" xfId="1" applyNumberFormat="1" applyFont="1" applyBorder="1" applyAlignment="1">
      <alignment vertical="center"/>
    </xf>
    <xf numFmtId="179" fontId="14" fillId="0" borderId="2" xfId="1" applyNumberFormat="1" applyFont="1" applyFill="1" applyBorder="1" applyAlignment="1">
      <alignment horizontal="right" vertical="center"/>
    </xf>
    <xf numFmtId="179" fontId="16" fillId="0" borderId="2" xfId="1" applyNumberFormat="1" applyFont="1" applyFill="1" applyBorder="1" applyAlignment="1">
      <alignment horizontal="right" vertical="center"/>
    </xf>
    <xf numFmtId="179" fontId="16" fillId="0" borderId="3" xfId="1" applyNumberFormat="1" applyFont="1" applyFill="1" applyBorder="1" applyAlignment="1">
      <alignment horizontal="right" vertical="center"/>
    </xf>
    <xf numFmtId="180" fontId="8" fillId="0" borderId="0" xfId="1" applyNumberFormat="1" applyFont="1" applyFill="1" applyBorder="1" applyAlignment="1">
      <alignment horizontal="right" vertical="center"/>
    </xf>
    <xf numFmtId="179" fontId="8" fillId="0" borderId="0" xfId="1" applyNumberFormat="1" applyFont="1" applyFill="1" applyBorder="1" applyAlignment="1">
      <alignment horizontal="right" vertical="center"/>
    </xf>
    <xf numFmtId="179" fontId="11" fillId="0" borderId="0" xfId="1" applyNumberFormat="1" applyFont="1" applyFill="1" applyBorder="1" applyAlignment="1">
      <alignment horizontal="right" vertical="center"/>
    </xf>
    <xf numFmtId="179" fontId="11" fillId="0" borderId="3" xfId="1" applyNumberFormat="1" applyFont="1" applyFill="1" applyBorder="1" applyAlignment="1">
      <alignment horizontal="right" vertical="center"/>
    </xf>
    <xf numFmtId="49" fontId="18" fillId="0" borderId="4" xfId="1" applyNumberFormat="1" applyFont="1" applyBorder="1" applyAlignment="1">
      <alignment vertical="top" wrapText="1"/>
    </xf>
    <xf numFmtId="41" fontId="8" fillId="0" borderId="0" xfId="1" applyNumberFormat="1" applyFont="1" applyBorder="1" applyAlignment="1">
      <alignment vertical="center" wrapText="1"/>
    </xf>
    <xf numFmtId="43" fontId="8" fillId="0" borderId="3" xfId="1" applyNumberFormat="1" applyFont="1" applyBorder="1" applyAlignment="1">
      <alignment vertical="center" wrapText="1"/>
    </xf>
    <xf numFmtId="0" fontId="8" fillId="0" borderId="4" xfId="1" applyFont="1" applyBorder="1" applyAlignment="1">
      <alignment horizontal="left" vertical="center"/>
    </xf>
    <xf numFmtId="49" fontId="18" fillId="0" borderId="4" xfId="1" applyNumberFormat="1" applyFont="1" applyBorder="1" applyAlignment="1">
      <alignment horizontal="right" vertical="top" wrapText="1"/>
    </xf>
    <xf numFmtId="0" fontId="19" fillId="0" borderId="5" xfId="1" applyFont="1" applyBorder="1" applyAlignment="1">
      <alignment horizontal="center" vertical="center" wrapText="1"/>
    </xf>
    <xf numFmtId="0" fontId="19" fillId="0" borderId="6" xfId="1" applyFont="1" applyBorder="1" applyAlignment="1">
      <alignment horizontal="center" vertical="center" wrapText="1"/>
    </xf>
    <xf numFmtId="0" fontId="19" fillId="0" borderId="7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right" vertical="center"/>
    </xf>
    <xf numFmtId="0" fontId="23" fillId="0" borderId="0" xfId="1" applyFont="1" applyAlignment="1">
      <alignment vertical="center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horizontal="right" vertical="center"/>
    </xf>
    <xf numFmtId="0" fontId="24" fillId="0" borderId="0" xfId="1" applyFont="1" applyAlignment="1">
      <alignment vertical="center" wrapText="1"/>
    </xf>
    <xf numFmtId="181" fontId="8" fillId="0" borderId="0" xfId="1" applyNumberFormat="1" applyFont="1"/>
    <xf numFmtId="182" fontId="12" fillId="0" borderId="0" xfId="1" applyNumberFormat="1" applyFont="1" applyAlignment="1">
      <alignment vertical="center"/>
    </xf>
    <xf numFmtId="41" fontId="8" fillId="0" borderId="2" xfId="1" applyNumberFormat="1" applyFont="1" applyBorder="1" applyAlignment="1">
      <alignment horizontal="center" vertical="center"/>
    </xf>
    <xf numFmtId="41" fontId="8" fillId="0" borderId="7" xfId="1" applyNumberFormat="1" applyFont="1" applyBorder="1" applyAlignment="1">
      <alignment horizontal="center" vertical="center"/>
    </xf>
    <xf numFmtId="41" fontId="8" fillId="0" borderId="19" xfId="1" applyNumberFormat="1" applyFont="1" applyBorder="1" applyAlignment="1">
      <alignment horizontal="center" vertical="center"/>
    </xf>
    <xf numFmtId="43" fontId="8" fillId="0" borderId="0" xfId="1" applyNumberFormat="1" applyFont="1" applyAlignment="1">
      <alignment vertical="center"/>
    </xf>
    <xf numFmtId="43" fontId="8" fillId="0" borderId="0" xfId="1" applyNumberFormat="1" applyFont="1" applyAlignment="1">
      <alignment horizontal="center" vertical="center"/>
    </xf>
    <xf numFmtId="49" fontId="8" fillId="0" borderId="4" xfId="1" applyNumberFormat="1" applyFont="1" applyBorder="1" applyAlignment="1">
      <alignment horizontal="left" vertical="top" wrapText="1"/>
    </xf>
    <xf numFmtId="49" fontId="8" fillId="0" borderId="4" xfId="1" applyNumberFormat="1" applyFont="1" applyBorder="1" applyAlignment="1">
      <alignment horizontal="center" vertical="center"/>
    </xf>
    <xf numFmtId="49" fontId="8" fillId="0" borderId="4" xfId="1" applyNumberFormat="1" applyFont="1" applyBorder="1" applyAlignment="1">
      <alignment horizontal="center" vertical="top"/>
    </xf>
    <xf numFmtId="0" fontId="8" fillId="0" borderId="4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181" fontId="8" fillId="0" borderId="0" xfId="1" applyNumberFormat="1" applyFont="1" applyAlignment="1">
      <alignment vertical="center"/>
    </xf>
    <xf numFmtId="181" fontId="26" fillId="0" borderId="5" xfId="1" applyNumberFormat="1" applyFont="1" applyBorder="1" applyAlignment="1">
      <alignment horizontal="center" vertical="center" wrapText="1"/>
    </xf>
    <xf numFmtId="181" fontId="27" fillId="0" borderId="20" xfId="1" applyNumberFormat="1" applyFont="1" applyBorder="1" applyAlignment="1">
      <alignment horizontal="center" vertical="center" wrapText="1"/>
    </xf>
    <xf numFmtId="181" fontId="27" fillId="0" borderId="6" xfId="1" applyNumberFormat="1" applyFont="1" applyBorder="1" applyAlignment="1">
      <alignment horizontal="center" vertical="center" wrapText="1"/>
    </xf>
    <xf numFmtId="44" fontId="27" fillId="0" borderId="6" xfId="1" applyNumberFormat="1" applyFont="1" applyBorder="1" applyAlignment="1">
      <alignment horizontal="center" vertical="center" wrapText="1"/>
    </xf>
    <xf numFmtId="49" fontId="27" fillId="0" borderId="6" xfId="1" applyNumberFormat="1" applyFont="1" applyBorder="1" applyAlignment="1">
      <alignment horizontal="center" vertical="center" wrapText="1"/>
    </xf>
    <xf numFmtId="181" fontId="27" fillId="0" borderId="19" xfId="1" applyNumberFormat="1" applyFont="1" applyBorder="1" applyAlignment="1">
      <alignment horizontal="center" vertical="center"/>
    </xf>
    <xf numFmtId="181" fontId="29" fillId="0" borderId="17" xfId="1" applyNumberFormat="1" applyFont="1" applyBorder="1" applyAlignment="1">
      <alignment horizontal="center" vertical="center"/>
    </xf>
    <xf numFmtId="181" fontId="29" fillId="0" borderId="21" xfId="1" applyNumberFormat="1" applyFont="1" applyBorder="1" applyAlignment="1">
      <alignment horizontal="center" vertical="center"/>
    </xf>
    <xf numFmtId="181" fontId="29" fillId="0" borderId="10" xfId="1" applyNumberFormat="1" applyFont="1" applyBorder="1" applyAlignment="1">
      <alignment horizontal="center" vertical="center"/>
    </xf>
    <xf numFmtId="181" fontId="29" fillId="0" borderId="8" xfId="1" applyNumberFormat="1" applyFont="1" applyBorder="1" applyAlignment="1">
      <alignment horizontal="center" vertical="center"/>
    </xf>
    <xf numFmtId="181" fontId="29" fillId="0" borderId="8" xfId="1" applyNumberFormat="1" applyFont="1" applyBorder="1" applyAlignment="1">
      <alignment horizontal="center" vertical="center" wrapText="1"/>
    </xf>
    <xf numFmtId="181" fontId="29" fillId="0" borderId="22" xfId="1" applyNumberFormat="1" applyFont="1" applyBorder="1" applyAlignment="1">
      <alignment horizontal="center" vertical="center"/>
    </xf>
    <xf numFmtId="49" fontId="29" fillId="0" borderId="22" xfId="1" applyNumberFormat="1" applyFont="1" applyBorder="1" applyAlignment="1">
      <alignment horizontal="center" vertical="center"/>
    </xf>
    <xf numFmtId="181" fontId="29" fillId="0" borderId="3" xfId="1" applyNumberFormat="1" applyFont="1" applyBorder="1" applyAlignment="1">
      <alignment horizontal="center" vertical="center"/>
    </xf>
    <xf numFmtId="181" fontId="8" fillId="0" borderId="23" xfId="1" applyNumberFormat="1" applyFont="1" applyBorder="1" applyAlignment="1">
      <alignment horizontal="center" vertical="center"/>
    </xf>
    <xf numFmtId="181" fontId="8" fillId="0" borderId="2" xfId="1" applyNumberFormat="1" applyFont="1" applyBorder="1"/>
    <xf numFmtId="181" fontId="8" fillId="0" borderId="0" xfId="1" applyNumberFormat="1" applyFont="1" applyAlignment="1">
      <alignment horizontal="left" vertical="center"/>
    </xf>
    <xf numFmtId="183" fontId="8" fillId="0" borderId="0" xfId="1" applyNumberFormat="1" applyFont="1"/>
    <xf numFmtId="180" fontId="14" fillId="0" borderId="2" xfId="1" applyNumberFormat="1" applyFont="1" applyBorder="1" applyAlignment="1">
      <alignment horizontal="center" vertical="center"/>
    </xf>
    <xf numFmtId="180" fontId="14" fillId="0" borderId="7" xfId="1" applyNumberFormat="1" applyFont="1" applyBorder="1" applyAlignment="1">
      <alignment horizontal="center" vertical="center"/>
    </xf>
    <xf numFmtId="43" fontId="8" fillId="0" borderId="0" xfId="1" applyNumberFormat="1" applyFont="1" applyAlignment="1">
      <alignment horizontal="right" vertical="center"/>
    </xf>
    <xf numFmtId="181" fontId="27" fillId="0" borderId="5" xfId="1" applyNumberFormat="1" applyFont="1" applyBorder="1" applyAlignment="1">
      <alignment horizontal="center" vertical="center" wrapText="1"/>
    </xf>
    <xf numFmtId="49" fontId="27" fillId="0" borderId="20" xfId="1" applyNumberFormat="1" applyFont="1" applyBorder="1" applyAlignment="1">
      <alignment horizontal="center" vertical="center" wrapText="1"/>
    </xf>
    <xf numFmtId="181" fontId="27" fillId="0" borderId="24" xfId="1" applyNumberFormat="1" applyFont="1" applyBorder="1" applyAlignment="1">
      <alignment horizontal="center" vertical="center" wrapText="1"/>
    </xf>
    <xf numFmtId="181" fontId="12" fillId="0" borderId="19" xfId="1" applyNumberFormat="1" applyFont="1" applyBorder="1" applyAlignment="1">
      <alignment horizontal="center" vertical="center"/>
    </xf>
    <xf numFmtId="181" fontId="29" fillId="0" borderId="21" xfId="1" applyNumberFormat="1" applyFont="1" applyBorder="1" applyAlignment="1">
      <alignment horizontal="center" vertical="center" wrapText="1"/>
    </xf>
    <xf numFmtId="49" fontId="29" fillId="0" borderId="21" xfId="1" applyNumberFormat="1" applyFont="1" applyBorder="1" applyAlignment="1">
      <alignment horizontal="center" vertical="center" wrapText="1"/>
    </xf>
    <xf numFmtId="181" fontId="29" fillId="0" borderId="17" xfId="1" applyNumberFormat="1" applyFont="1" applyBorder="1" applyAlignment="1">
      <alignment horizontal="center" vertical="center" wrapText="1"/>
    </xf>
    <xf numFmtId="181" fontId="29" fillId="0" borderId="18" xfId="1" applyNumberFormat="1" applyFont="1" applyBorder="1" applyAlignment="1">
      <alignment horizontal="center" vertical="center"/>
    </xf>
    <xf numFmtId="181" fontId="12" fillId="0" borderId="0" xfId="1" applyNumberFormat="1" applyFont="1" applyBorder="1" applyAlignment="1">
      <alignment horizontal="right" vertical="center"/>
    </xf>
    <xf numFmtId="181" fontId="8" fillId="0" borderId="2" xfId="1" applyNumberFormat="1" applyFont="1" applyBorder="1" applyAlignment="1">
      <alignment vertical="center"/>
    </xf>
    <xf numFmtId="183" fontId="8" fillId="0" borderId="0" xfId="1" applyNumberFormat="1" applyFont="1" applyAlignment="1">
      <alignment vertical="center"/>
    </xf>
    <xf numFmtId="0" fontId="25" fillId="0" borderId="0" xfId="1" applyNumberFormat="1" applyFont="1" applyBorder="1" applyAlignment="1">
      <alignment vertical="center"/>
    </xf>
    <xf numFmtId="184" fontId="27" fillId="0" borderId="0" xfId="1" applyNumberFormat="1" applyFont="1" applyBorder="1" applyAlignment="1">
      <alignment horizontal="right" vertical="center"/>
    </xf>
    <xf numFmtId="49" fontId="19" fillId="0" borderId="4" xfId="1" applyNumberFormat="1" applyFont="1" applyBorder="1" applyAlignment="1">
      <alignment horizontal="center" vertical="center"/>
    </xf>
    <xf numFmtId="49" fontId="8" fillId="0" borderId="4" xfId="1" applyNumberFormat="1" applyFont="1" applyBorder="1" applyAlignment="1">
      <alignment vertical="center" wrapText="1"/>
    </xf>
    <xf numFmtId="184" fontId="8" fillId="0" borderId="0" xfId="1" applyNumberFormat="1" applyFont="1" applyBorder="1" applyAlignment="1">
      <alignment horizontal="right" vertical="center"/>
    </xf>
    <xf numFmtId="184" fontId="8" fillId="0" borderId="0" xfId="1" applyNumberFormat="1" applyFont="1" applyBorder="1" applyAlignment="1">
      <alignment vertical="center"/>
    </xf>
    <xf numFmtId="184" fontId="8" fillId="0" borderId="0" xfId="1" applyNumberFormat="1" applyFont="1" applyAlignment="1">
      <alignment vertical="center"/>
    </xf>
    <xf numFmtId="43" fontId="8" fillId="0" borderId="0" xfId="1" applyNumberFormat="1" applyFont="1" applyBorder="1" applyAlignment="1">
      <alignment vertical="center"/>
    </xf>
    <xf numFmtId="49" fontId="27" fillId="0" borderId="5" xfId="1" applyNumberFormat="1" applyFont="1" applyBorder="1" applyAlignment="1">
      <alignment horizontal="center" vertical="center" wrapText="1"/>
    </xf>
    <xf numFmtId="49" fontId="27" fillId="0" borderId="19" xfId="1" applyNumberFormat="1" applyFont="1" applyBorder="1" applyAlignment="1">
      <alignment horizontal="center" vertical="center"/>
    </xf>
    <xf numFmtId="49" fontId="29" fillId="0" borderId="17" xfId="1" applyNumberFormat="1" applyFont="1" applyBorder="1" applyAlignment="1">
      <alignment horizontal="center" vertical="center"/>
    </xf>
    <xf numFmtId="49" fontId="29" fillId="0" borderId="21" xfId="1" applyNumberFormat="1" applyFont="1" applyBorder="1" applyAlignment="1">
      <alignment horizontal="center" vertical="center"/>
    </xf>
    <xf numFmtId="49" fontId="29" fillId="0" borderId="17" xfId="1" applyNumberFormat="1" applyFont="1" applyBorder="1" applyAlignment="1">
      <alignment horizontal="center" vertical="center" wrapText="1"/>
    </xf>
    <xf numFmtId="49" fontId="29" fillId="0" borderId="1" xfId="1" applyNumberFormat="1" applyFont="1" applyBorder="1" applyAlignment="1">
      <alignment horizontal="center" vertical="center"/>
    </xf>
    <xf numFmtId="49" fontId="29" fillId="0" borderId="23" xfId="1" applyNumberFormat="1" applyFont="1" applyBorder="1" applyAlignment="1">
      <alignment horizontal="center" vertical="center"/>
    </xf>
    <xf numFmtId="49" fontId="12" fillId="0" borderId="2" xfId="1" applyNumberFormat="1" applyFont="1" applyBorder="1" applyAlignment="1">
      <alignment horizontal="right" vertical="center"/>
    </xf>
    <xf numFmtId="49" fontId="12" fillId="0" borderId="2" xfId="1" applyNumberFormat="1" applyFont="1" applyBorder="1" applyAlignment="1">
      <alignment vertical="center"/>
    </xf>
    <xf numFmtId="49" fontId="8" fillId="0" borderId="2" xfId="1" applyNumberFormat="1" applyFont="1" applyBorder="1" applyAlignment="1">
      <alignment vertical="center"/>
    </xf>
    <xf numFmtId="181" fontId="8" fillId="0" borderId="0" xfId="1" applyNumberFormat="1" applyFont="1" applyAlignment="1">
      <alignment horizontal="right" vertical="center"/>
    </xf>
    <xf numFmtId="181" fontId="8" fillId="0" borderId="19" xfId="1" applyNumberFormat="1" applyFont="1" applyBorder="1" applyAlignment="1">
      <alignment vertical="center"/>
    </xf>
    <xf numFmtId="181" fontId="8" fillId="0" borderId="4" xfId="1" applyNumberFormat="1" applyFont="1" applyBorder="1"/>
    <xf numFmtId="49" fontId="8" fillId="0" borderId="0" xfId="1" applyNumberFormat="1" applyFont="1" applyBorder="1" applyAlignment="1">
      <alignment horizontal="right" vertical="center"/>
    </xf>
    <xf numFmtId="49" fontId="8" fillId="0" borderId="4" xfId="1" applyNumberFormat="1" applyFont="1" applyBorder="1" applyAlignment="1">
      <alignment vertical="center"/>
    </xf>
    <xf numFmtId="181" fontId="8" fillId="0" borderId="0" xfId="1" applyNumberFormat="1" applyFont="1" applyBorder="1"/>
    <xf numFmtId="181" fontId="8" fillId="0" borderId="3" xfId="1" applyNumberFormat="1" applyFont="1" applyBorder="1"/>
    <xf numFmtId="49" fontId="12" fillId="0" borderId="2" xfId="1" applyNumberFormat="1" applyFont="1" applyBorder="1" applyAlignment="1">
      <alignment horizontal="centerContinuous" vertical="center"/>
    </xf>
    <xf numFmtId="0" fontId="23" fillId="0" borderId="0" xfId="1" applyFont="1"/>
    <xf numFmtId="43" fontId="8" fillId="0" borderId="2" xfId="1" applyNumberFormat="1" applyFont="1" applyBorder="1" applyAlignment="1">
      <alignment vertical="center"/>
    </xf>
    <xf numFmtId="179" fontId="8" fillId="0" borderId="2" xfId="1" applyNumberFormat="1" applyFont="1" applyBorder="1" applyAlignment="1">
      <alignment horizontal="right" vertical="center"/>
    </xf>
    <xf numFmtId="0" fontId="8" fillId="0" borderId="19" xfId="1" applyFont="1" applyBorder="1" applyAlignment="1">
      <alignment horizontal="center" vertical="center"/>
    </xf>
    <xf numFmtId="179" fontId="8" fillId="0" borderId="0" xfId="1" applyNumberFormat="1" applyFont="1" applyAlignment="1">
      <alignment horizontal="right" vertical="center"/>
    </xf>
    <xf numFmtId="41" fontId="8" fillId="0" borderId="0" xfId="1" applyNumberFormat="1" applyFont="1" applyAlignment="1">
      <alignment vertical="center"/>
    </xf>
    <xf numFmtId="181" fontId="8" fillId="0" borderId="5" xfId="1" applyNumberFormat="1" applyFont="1" applyBorder="1" applyAlignment="1">
      <alignment horizontal="center"/>
    </xf>
    <xf numFmtId="181" fontId="27" fillId="0" borderId="5" xfId="1" applyNumberFormat="1" applyFont="1" applyBorder="1" applyAlignment="1">
      <alignment horizontal="center" vertical="center"/>
    </xf>
    <xf numFmtId="181" fontId="27" fillId="0" borderId="2" xfId="1" applyNumberFormat="1" applyFont="1" applyBorder="1" applyAlignment="1">
      <alignment horizontal="center" vertical="center"/>
    </xf>
    <xf numFmtId="181" fontId="8" fillId="0" borderId="8" xfId="1" applyNumberFormat="1" applyFont="1" applyBorder="1" applyAlignment="1">
      <alignment horizontal="center" vertical="top"/>
    </xf>
    <xf numFmtId="181" fontId="8" fillId="0" borderId="8" xfId="1" applyNumberFormat="1" applyFont="1" applyBorder="1" applyAlignment="1">
      <alignment horizontal="center" vertical="center"/>
    </xf>
    <xf numFmtId="181" fontId="8" fillId="0" borderId="8" xfId="1" applyNumberFormat="1" applyFont="1" applyBorder="1" applyAlignment="1">
      <alignment horizontal="center"/>
    </xf>
    <xf numFmtId="181" fontId="8" fillId="0" borderId="0" xfId="1" applyNumberFormat="1" applyFont="1" applyAlignment="1">
      <alignment horizontal="center" vertical="center"/>
    </xf>
    <xf numFmtId="181" fontId="27" fillId="0" borderId="8" xfId="1" applyNumberFormat="1" applyFont="1" applyBorder="1" applyAlignment="1">
      <alignment horizontal="center" vertical="center"/>
    </xf>
    <xf numFmtId="181" fontId="8" fillId="0" borderId="17" xfId="1" applyNumberFormat="1" applyFont="1" applyBorder="1" applyAlignment="1">
      <alignment horizontal="center"/>
    </xf>
    <xf numFmtId="181" fontId="12" fillId="0" borderId="25" xfId="1" applyNumberFormat="1" applyFont="1" applyBorder="1" applyAlignment="1">
      <alignment horizontal="centerContinuous" vertical="center"/>
    </xf>
    <xf numFmtId="0" fontId="31" fillId="0" borderId="0" xfId="0" applyFont="1" applyFill="1" applyAlignment="1">
      <alignment horizontal="right" vertical="center" wrapText="1"/>
    </xf>
    <xf numFmtId="181" fontId="8" fillId="0" borderId="0" xfId="1" applyNumberFormat="1" applyFont="1" applyFill="1"/>
    <xf numFmtId="179" fontId="8" fillId="0" borderId="0" xfId="1" applyNumberFormat="1" applyFont="1" applyBorder="1" applyAlignment="1">
      <alignment horizontal="right" vertical="center"/>
    </xf>
    <xf numFmtId="179" fontId="8" fillId="0" borderId="7" xfId="1" applyNumberFormat="1" applyFont="1" applyBorder="1" applyAlignment="1">
      <alignment horizontal="right" vertical="center"/>
    </xf>
    <xf numFmtId="0" fontId="4" fillId="0" borderId="0" xfId="1" applyFont="1" applyAlignment="1">
      <alignment horizontal="left" vertical="distributed"/>
    </xf>
    <xf numFmtId="0" fontId="3" fillId="0" borderId="0" xfId="1" applyFont="1" applyAlignment="1">
      <alignment horizontal="left" vertical="distributed" wrapText="1"/>
    </xf>
    <xf numFmtId="0" fontId="7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distributed" wrapText="1"/>
    </xf>
    <xf numFmtId="0" fontId="9" fillId="0" borderId="14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20" fillId="0" borderId="0" xfId="1" applyFont="1" applyBorder="1" applyAlignment="1">
      <alignment horizontal="center" vertical="center"/>
    </xf>
    <xf numFmtId="0" fontId="2" fillId="0" borderId="2" xfId="1" applyFont="1" applyBorder="1" applyAlignment="1">
      <alignment horizontal="center"/>
    </xf>
    <xf numFmtId="0" fontId="8" fillId="0" borderId="1" xfId="1" applyFont="1" applyBorder="1" applyAlignment="1">
      <alignment horizontal="left" vertical="center" wrapText="1"/>
    </xf>
    <xf numFmtId="0" fontId="14" fillId="0" borderId="1" xfId="1" applyFont="1" applyBorder="1" applyAlignment="1">
      <alignment horizontal="left" vertical="center" wrapText="1"/>
    </xf>
    <xf numFmtId="0" fontId="25" fillId="0" borderId="0" xfId="1" applyFont="1" applyAlignment="1">
      <alignment horizontal="center" vertical="center"/>
    </xf>
    <xf numFmtId="0" fontId="21" fillId="0" borderId="1" xfId="1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24" fillId="0" borderId="0" xfId="1" applyFont="1" applyAlignment="1">
      <alignment horizontal="center" vertical="center" wrapText="1"/>
    </xf>
    <xf numFmtId="0" fontId="9" fillId="0" borderId="18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9" fillId="0" borderId="16" xfId="1" applyFont="1" applyBorder="1" applyAlignment="1">
      <alignment horizontal="center" vertical="center" wrapText="1"/>
    </xf>
    <xf numFmtId="0" fontId="19" fillId="0" borderId="15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left" vertical="center"/>
    </xf>
    <xf numFmtId="0" fontId="14" fillId="0" borderId="0" xfId="1" applyFont="1" applyAlignment="1">
      <alignment horizontal="left" vertical="center"/>
    </xf>
    <xf numFmtId="181" fontId="25" fillId="0" borderId="0" xfId="1" applyNumberFormat="1" applyFont="1" applyAlignment="1">
      <alignment horizontal="center" vertical="center"/>
    </xf>
    <xf numFmtId="0" fontId="24" fillId="0" borderId="0" xfId="1" applyNumberFormat="1" applyFont="1" applyBorder="1" applyAlignment="1">
      <alignment horizontal="center" vertical="center"/>
    </xf>
    <xf numFmtId="181" fontId="12" fillId="0" borderId="2" xfId="1" applyNumberFormat="1" applyFont="1" applyBorder="1" applyAlignment="1">
      <alignment horizontal="right" vertical="center"/>
    </xf>
    <xf numFmtId="0" fontId="25" fillId="0" borderId="0" xfId="1" applyNumberFormat="1" applyFont="1" applyBorder="1" applyAlignment="1">
      <alignment horizontal="center" vertical="center" wrapText="1"/>
    </xf>
    <xf numFmtId="49" fontId="25" fillId="0" borderId="0" xfId="1" applyNumberFormat="1" applyFont="1" applyAlignment="1">
      <alignment horizontal="center" vertical="center" wrapText="1"/>
    </xf>
    <xf numFmtId="49" fontId="24" fillId="0" borderId="0" xfId="1" applyNumberFormat="1" applyFont="1" applyBorder="1" applyAlignment="1">
      <alignment horizontal="center" vertical="center" wrapText="1"/>
    </xf>
    <xf numFmtId="49" fontId="8" fillId="0" borderId="1" xfId="1" applyNumberFormat="1" applyFont="1" applyBorder="1" applyAlignment="1">
      <alignment vertical="center"/>
    </xf>
    <xf numFmtId="49" fontId="12" fillId="0" borderId="1" xfId="1" applyNumberFormat="1" applyFont="1" applyBorder="1" applyAlignment="1">
      <alignment vertical="center"/>
    </xf>
    <xf numFmtId="49" fontId="25" fillId="0" borderId="0" xfId="1" applyNumberFormat="1" applyFont="1" applyBorder="1" applyAlignment="1">
      <alignment horizontal="center" vertical="center" wrapText="1"/>
    </xf>
    <xf numFmtId="181" fontId="12" fillId="0" borderId="4" xfId="1" applyNumberFormat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6" fillId="0" borderId="0" xfId="1" applyNumberFormat="1" applyFont="1" applyAlignment="1">
      <alignment horizontal="center" vertical="center"/>
    </xf>
    <xf numFmtId="181" fontId="8" fillId="0" borderId="23" xfId="1" applyNumberFormat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181" fontId="8" fillId="0" borderId="26" xfId="1" applyNumberFormat="1" applyFont="1" applyBorder="1" applyAlignment="1">
      <alignment horizontal="center" vertical="center"/>
    </xf>
    <xf numFmtId="181" fontId="8" fillId="0" borderId="25" xfId="1" applyNumberFormat="1" applyFont="1" applyBorder="1" applyAlignment="1">
      <alignment horizontal="center" vertical="center"/>
    </xf>
    <xf numFmtId="0" fontId="8" fillId="0" borderId="23" xfId="1" applyFont="1" applyBorder="1" applyAlignment="1">
      <alignment horizontal="left" vertical="center"/>
    </xf>
    <xf numFmtId="49" fontId="17" fillId="0" borderId="19" xfId="1" applyNumberFormat="1" applyFont="1" applyBorder="1" applyAlignment="1">
      <alignment horizontal="center" vertical="center" wrapText="1"/>
    </xf>
    <xf numFmtId="43" fontId="8" fillId="0" borderId="0" xfId="1" applyNumberFormat="1" applyFont="1" applyBorder="1" applyAlignment="1">
      <alignment vertical="center" wrapText="1"/>
    </xf>
    <xf numFmtId="43" fontId="8" fillId="0" borderId="0" xfId="1" applyNumberFormat="1" applyFont="1" applyFill="1" applyAlignment="1">
      <alignment vertical="center"/>
    </xf>
    <xf numFmtId="180" fontId="14" fillId="0" borderId="2" xfId="1" applyNumberFormat="1" applyFont="1" applyFill="1" applyBorder="1" applyAlignment="1">
      <alignment horizontal="center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zoomScale="70" zoomScaleNormal="70" workbookViewId="0">
      <selection activeCell="K8" sqref="K8"/>
    </sheetView>
  </sheetViews>
  <sheetFormatPr defaultRowHeight="19.5" x14ac:dyDescent="0.3"/>
  <cols>
    <col min="1" max="2" width="4.5" style="1" customWidth="1"/>
    <col min="3" max="3" width="5.375" style="1" customWidth="1"/>
    <col min="4" max="4" width="74.5" style="1" customWidth="1"/>
    <col min="5" max="5" width="8" style="1" customWidth="1"/>
    <col min="6" max="16384" width="9" style="1"/>
  </cols>
  <sheetData>
    <row r="1" spans="1:4" s="8" customFormat="1" ht="42.6" customHeight="1" x14ac:dyDescent="0.25">
      <c r="A1" s="134" t="s">
        <v>8</v>
      </c>
      <c r="B1" s="134"/>
      <c r="C1" s="134"/>
      <c r="D1" s="134"/>
    </row>
    <row r="2" spans="1:4" s="8" customFormat="1" ht="42.6" customHeight="1" x14ac:dyDescent="0.25">
      <c r="A2" s="135" t="s">
        <v>7</v>
      </c>
      <c r="B2" s="135"/>
      <c r="C2" s="135"/>
      <c r="D2" s="135"/>
    </row>
    <row r="3" spans="1:4" s="4" customFormat="1" ht="30.2" customHeight="1" x14ac:dyDescent="0.3">
      <c r="A3" s="3" t="s">
        <v>6</v>
      </c>
      <c r="B3" s="3" t="s">
        <v>1</v>
      </c>
      <c r="C3" s="136" t="s">
        <v>5</v>
      </c>
      <c r="D3" s="136"/>
    </row>
    <row r="4" spans="1:4" ht="48.2" customHeight="1" x14ac:dyDescent="0.3">
      <c r="A4" s="2"/>
      <c r="B4" s="2"/>
      <c r="C4" s="6" t="s">
        <v>4</v>
      </c>
      <c r="D4" s="7" t="s">
        <v>184</v>
      </c>
    </row>
    <row r="5" spans="1:4" ht="9" customHeight="1" x14ac:dyDescent="0.3">
      <c r="A5" s="2"/>
      <c r="B5" s="2"/>
      <c r="C5" s="6"/>
      <c r="D5" s="7"/>
    </row>
    <row r="6" spans="1:4" ht="48.2" customHeight="1" x14ac:dyDescent="0.3">
      <c r="A6" s="2"/>
      <c r="B6" s="2"/>
      <c r="C6" s="6" t="s">
        <v>3</v>
      </c>
      <c r="D6" s="5" t="s">
        <v>185</v>
      </c>
    </row>
    <row r="7" spans="1:4" s="4" customFormat="1" ht="30.2" customHeight="1" x14ac:dyDescent="0.3">
      <c r="A7" s="3" t="s">
        <v>2</v>
      </c>
      <c r="B7" s="3" t="s">
        <v>1</v>
      </c>
      <c r="C7" s="136" t="s">
        <v>0</v>
      </c>
      <c r="D7" s="136"/>
    </row>
    <row r="8" spans="1:4" ht="72" customHeight="1" x14ac:dyDescent="0.3">
      <c r="A8" s="2"/>
      <c r="B8" s="2"/>
      <c r="C8" s="133" t="s">
        <v>186</v>
      </c>
      <c r="D8" s="133"/>
    </row>
    <row r="9" spans="1:4" ht="30.2" customHeight="1" x14ac:dyDescent="0.3">
      <c r="A9" s="3"/>
      <c r="B9" s="3"/>
      <c r="C9" s="132"/>
      <c r="D9" s="132"/>
    </row>
    <row r="10" spans="1:4" ht="48.2" customHeight="1" x14ac:dyDescent="0.3">
      <c r="A10" s="2"/>
      <c r="B10" s="2"/>
      <c r="C10" s="133"/>
      <c r="D10" s="133"/>
    </row>
  </sheetData>
  <mergeCells count="7">
    <mergeCell ref="C9:D9"/>
    <mergeCell ref="C10:D10"/>
    <mergeCell ref="A1:D1"/>
    <mergeCell ref="A2:D2"/>
    <mergeCell ref="C3:D3"/>
    <mergeCell ref="C7:D7"/>
    <mergeCell ref="C8:D8"/>
  </mergeCells>
  <phoneticPr fontId="1" type="noConversion"/>
  <printOptions horizontalCentered="1"/>
  <pageMargins left="0.98425196850393704" right="0.98425196850393704" top="0.98425196850393704" bottom="0.98425196850393704" header="0.31496062992125984" footer="0.51181102362204722"/>
  <pageSetup paperSize="9" scale="90" firstPageNumber="93" orientation="portrait" r:id="rId1"/>
  <headerFooter alignWithMargins="0">
    <oddFooter>&amp;C- &amp;P+94 -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view="pageBreakPreview" zoomScale="85" zoomScaleNormal="85" zoomScaleSheetLayoutView="85" workbookViewId="0">
      <pane xSplit="1" ySplit="7" topLeftCell="B18" activePane="bottomRight" state="frozen"/>
      <selection activeCell="C10" sqref="C10:D10"/>
      <selection pane="topRight" activeCell="C10" sqref="C10:D10"/>
      <selection pane="bottomLeft" activeCell="C10" sqref="C10:D10"/>
      <selection pane="bottomRight" activeCell="C10" sqref="C10:D10"/>
    </sheetView>
  </sheetViews>
  <sheetFormatPr defaultRowHeight="14.25" x14ac:dyDescent="0.25"/>
  <cols>
    <col min="1" max="1" width="24.5" style="9" customWidth="1"/>
    <col min="2" max="3" width="18.75" style="9" customWidth="1"/>
    <col min="4" max="4" width="20.125" style="9" customWidth="1"/>
    <col min="5" max="6" width="34.25" style="9" customWidth="1"/>
    <col min="7" max="7" width="25.5" style="9" customWidth="1"/>
    <col min="8" max="8" width="8.625" style="9" customWidth="1"/>
    <col min="9" max="16384" width="9" style="9"/>
  </cols>
  <sheetData>
    <row r="1" spans="1:7" s="10" customFormat="1" ht="50.85" customHeight="1" x14ac:dyDescent="0.25">
      <c r="A1" s="147" t="s">
        <v>41</v>
      </c>
      <c r="B1" s="147"/>
      <c r="C1" s="147"/>
      <c r="D1" s="147"/>
      <c r="E1" s="150" t="s">
        <v>40</v>
      </c>
      <c r="F1" s="150"/>
      <c r="G1" s="40"/>
    </row>
    <row r="2" spans="1:7" s="10" customFormat="1" ht="24.6" customHeight="1" thickBot="1" x14ac:dyDescent="0.3">
      <c r="A2" s="38" t="s">
        <v>39</v>
      </c>
      <c r="B2" s="39"/>
      <c r="D2" s="38"/>
      <c r="E2" s="37"/>
      <c r="F2" s="36" t="s">
        <v>38</v>
      </c>
    </row>
    <row r="3" spans="1:7" s="10" customFormat="1" ht="16.5" customHeight="1" x14ac:dyDescent="0.25">
      <c r="A3" s="148" t="s">
        <v>37</v>
      </c>
      <c r="B3" s="151" t="s">
        <v>36</v>
      </c>
      <c r="C3" s="153" t="s">
        <v>35</v>
      </c>
      <c r="D3" s="154"/>
      <c r="E3" s="154"/>
      <c r="F3" s="154"/>
    </row>
    <row r="4" spans="1:7" s="10" customFormat="1" ht="21.2" customHeight="1" x14ac:dyDescent="0.25">
      <c r="A4" s="149"/>
      <c r="B4" s="152"/>
      <c r="C4" s="155" t="s">
        <v>34</v>
      </c>
      <c r="D4" s="156"/>
      <c r="E4" s="156"/>
      <c r="F4" s="156"/>
    </row>
    <row r="5" spans="1:7" s="10" customFormat="1" ht="8.4499999999999993" customHeight="1" x14ac:dyDescent="0.25">
      <c r="A5" s="149"/>
      <c r="B5" s="152"/>
      <c r="C5" s="137" t="s">
        <v>33</v>
      </c>
      <c r="D5" s="139" t="s">
        <v>32</v>
      </c>
      <c r="E5" s="141" t="s">
        <v>31</v>
      </c>
      <c r="F5" s="139" t="s">
        <v>30</v>
      </c>
    </row>
    <row r="6" spans="1:7" s="10" customFormat="1" ht="11.25" customHeight="1" x14ac:dyDescent="0.25">
      <c r="A6" s="143" t="s">
        <v>29</v>
      </c>
      <c r="B6" s="152"/>
      <c r="C6" s="138"/>
      <c r="D6" s="140"/>
      <c r="E6" s="142"/>
      <c r="F6" s="140"/>
    </row>
    <row r="7" spans="1:7" s="10" customFormat="1" ht="23.25" customHeight="1" thickBot="1" x14ac:dyDescent="0.3">
      <c r="A7" s="144"/>
      <c r="B7" s="35" t="s">
        <v>28</v>
      </c>
      <c r="C7" s="33" t="s">
        <v>27</v>
      </c>
      <c r="D7" s="33" t="s">
        <v>26</v>
      </c>
      <c r="E7" s="34" t="s">
        <v>25</v>
      </c>
      <c r="F7" s="33" t="s">
        <v>24</v>
      </c>
    </row>
    <row r="8" spans="1:7" s="10" customFormat="1" ht="32.25" customHeight="1" x14ac:dyDescent="0.25">
      <c r="A8" s="175" t="s">
        <v>177</v>
      </c>
      <c r="B8" s="30">
        <v>15.68</v>
      </c>
      <c r="C8" s="29">
        <v>97000</v>
      </c>
      <c r="D8" s="29">
        <v>35185</v>
      </c>
      <c r="E8" s="29">
        <v>6186</v>
      </c>
      <c r="F8" s="29">
        <v>2243</v>
      </c>
    </row>
    <row r="9" spans="1:7" s="10" customFormat="1" ht="32.85" customHeight="1" x14ac:dyDescent="0.25">
      <c r="A9" s="31" t="s">
        <v>22</v>
      </c>
      <c r="B9" s="30">
        <v>15.68</v>
      </c>
      <c r="C9" s="29">
        <v>97000</v>
      </c>
      <c r="D9" s="29">
        <v>34171</v>
      </c>
      <c r="E9" s="29">
        <v>6186</v>
      </c>
      <c r="F9" s="29">
        <v>2179</v>
      </c>
    </row>
    <row r="10" spans="1:7" s="10" customFormat="1" ht="32.85" customHeight="1" x14ac:dyDescent="0.25">
      <c r="A10" s="31" t="s">
        <v>21</v>
      </c>
      <c r="B10" s="30">
        <v>15.68</v>
      </c>
      <c r="C10" s="29">
        <v>97000</v>
      </c>
      <c r="D10" s="29">
        <v>34547</v>
      </c>
      <c r="E10" s="29">
        <f>C10/B10</f>
        <v>6186.2244897959181</v>
      </c>
      <c r="F10" s="29">
        <f>D10/B10</f>
        <v>2203.2525510204082</v>
      </c>
    </row>
    <row r="11" spans="1:7" s="10" customFormat="1" ht="32.85" customHeight="1" x14ac:dyDescent="0.25">
      <c r="A11" s="31" t="s">
        <v>20</v>
      </c>
      <c r="B11" s="30">
        <v>15.68</v>
      </c>
      <c r="C11" s="29">
        <v>97000</v>
      </c>
      <c r="D11" s="29">
        <v>34443</v>
      </c>
      <c r="E11" s="29">
        <f>C11/B11</f>
        <v>6186.2244897959181</v>
      </c>
      <c r="F11" s="29">
        <f>D11/B11</f>
        <v>2196.6198979591836</v>
      </c>
    </row>
    <row r="12" spans="1:7" s="10" customFormat="1" ht="32.85" customHeight="1" x14ac:dyDescent="0.25">
      <c r="A12" s="31" t="s">
        <v>19</v>
      </c>
      <c r="B12" s="30">
        <v>15.68</v>
      </c>
      <c r="C12" s="29">
        <v>97000</v>
      </c>
      <c r="D12" s="29">
        <v>33593</v>
      </c>
      <c r="E12" s="29">
        <f>C12/B12</f>
        <v>6186.2244897959181</v>
      </c>
      <c r="F12" s="29">
        <f>D12/B12</f>
        <v>2142.4107142857142</v>
      </c>
    </row>
    <row r="13" spans="1:7" s="10" customFormat="1" ht="32.85" customHeight="1" x14ac:dyDescent="0.25">
      <c r="A13" s="31" t="s">
        <v>18</v>
      </c>
      <c r="B13" s="30">
        <v>15.68</v>
      </c>
      <c r="C13" s="29">
        <v>70000</v>
      </c>
      <c r="D13" s="29">
        <v>33593</v>
      </c>
      <c r="E13" s="29">
        <f>C13/B13</f>
        <v>4464.2857142857147</v>
      </c>
      <c r="F13" s="29">
        <f>D13/B13</f>
        <v>2142.4107142857142</v>
      </c>
    </row>
    <row r="14" spans="1:7" s="10" customFormat="1" ht="32.85" customHeight="1" x14ac:dyDescent="0.25">
      <c r="A14" s="31" t="s">
        <v>17</v>
      </c>
      <c r="B14" s="30">
        <v>15.68</v>
      </c>
      <c r="C14" s="29">
        <v>97000</v>
      </c>
      <c r="D14" s="29">
        <v>39794</v>
      </c>
      <c r="E14" s="29">
        <v>6186.2244897959181</v>
      </c>
      <c r="F14" s="29">
        <v>2537.8826530612246</v>
      </c>
    </row>
    <row r="15" spans="1:7" s="10" customFormat="1" ht="32.85" customHeight="1" x14ac:dyDescent="0.25">
      <c r="A15" s="31" t="s">
        <v>16</v>
      </c>
      <c r="B15" s="30">
        <v>15.68</v>
      </c>
      <c r="C15" s="29">
        <v>70000</v>
      </c>
      <c r="D15" s="29">
        <v>39572</v>
      </c>
      <c r="E15" s="29">
        <f>C15/B15</f>
        <v>4464.2857142857147</v>
      </c>
      <c r="F15" s="29">
        <f>D15/B15</f>
        <v>2523.7244897959185</v>
      </c>
    </row>
    <row r="16" spans="1:7" s="10" customFormat="1" ht="32.85" customHeight="1" x14ac:dyDescent="0.25">
      <c r="A16" s="31" t="s">
        <v>15</v>
      </c>
      <c r="B16" s="30">
        <v>15.68</v>
      </c>
      <c r="C16" s="29">
        <v>70000</v>
      </c>
      <c r="D16" s="29">
        <v>39061</v>
      </c>
      <c r="E16" s="29">
        <v>4464</v>
      </c>
      <c r="F16" s="29">
        <v>2491</v>
      </c>
    </row>
    <row r="17" spans="1:10" s="10" customFormat="1" ht="32.85" customHeight="1" x14ac:dyDescent="0.25">
      <c r="A17" s="31" t="s">
        <v>183</v>
      </c>
      <c r="B17" s="30">
        <f>SUM(B18:B20)</f>
        <v>15.68</v>
      </c>
      <c r="C17" s="29">
        <f>SUM(C18:C20)</f>
        <v>70000</v>
      </c>
      <c r="D17" s="29">
        <f>SUM(D18:D20)</f>
        <v>32561</v>
      </c>
      <c r="E17" s="29">
        <f>C17/B17</f>
        <v>4464.2857142857147</v>
      </c>
      <c r="F17" s="29">
        <f>D17/B17</f>
        <v>2076.5943877551022</v>
      </c>
      <c r="G17" s="29"/>
    </row>
    <row r="18" spans="1:10" s="10" customFormat="1" ht="32.85" customHeight="1" x14ac:dyDescent="0.25">
      <c r="A18" s="31" t="s">
        <v>14</v>
      </c>
      <c r="B18" s="30">
        <v>4.74</v>
      </c>
      <c r="C18" s="29">
        <v>40000</v>
      </c>
      <c r="D18" s="29">
        <v>20552</v>
      </c>
      <c r="E18" s="29">
        <v>8432</v>
      </c>
      <c r="F18" s="29">
        <v>4332</v>
      </c>
      <c r="G18" s="29"/>
      <c r="H18" s="29"/>
      <c r="I18" s="29"/>
    </row>
    <row r="19" spans="1:10" s="10" customFormat="1" ht="32.85" customHeight="1" x14ac:dyDescent="0.25">
      <c r="A19" s="32" t="s">
        <v>13</v>
      </c>
      <c r="B19" s="30"/>
      <c r="C19" s="29"/>
      <c r="D19" s="29"/>
      <c r="E19" s="177"/>
      <c r="F19" s="29"/>
      <c r="G19" s="29"/>
      <c r="H19" s="29"/>
      <c r="I19" s="29"/>
      <c r="J19" s="29"/>
    </row>
    <row r="20" spans="1:10" s="10" customFormat="1" ht="25.15" customHeight="1" x14ac:dyDescent="0.25">
      <c r="A20" s="31" t="s">
        <v>12</v>
      </c>
      <c r="B20" s="30">
        <v>10.94</v>
      </c>
      <c r="C20" s="29">
        <v>30000</v>
      </c>
      <c r="D20" s="29">
        <v>12009</v>
      </c>
      <c r="E20" s="29">
        <v>2742</v>
      </c>
      <c r="F20" s="29">
        <v>1098</v>
      </c>
      <c r="G20" s="29"/>
      <c r="H20" s="29"/>
      <c r="I20" s="29"/>
      <c r="J20" s="29"/>
    </row>
    <row r="21" spans="1:10" s="10" customFormat="1" ht="32.85" customHeight="1" x14ac:dyDescent="0.25">
      <c r="A21" s="28" t="s">
        <v>11</v>
      </c>
      <c r="B21" s="27"/>
      <c r="C21" s="26"/>
      <c r="D21" s="25"/>
      <c r="E21" s="25"/>
      <c r="F21" s="24"/>
      <c r="G21" s="29"/>
      <c r="H21" s="29"/>
      <c r="I21" s="29"/>
      <c r="J21" s="29"/>
    </row>
    <row r="22" spans="1:10" s="10" customFormat="1" ht="37.35" customHeight="1" thickBot="1" x14ac:dyDescent="0.3">
      <c r="A22" s="176"/>
      <c r="B22" s="23"/>
      <c r="C22" s="22"/>
      <c r="D22" s="21"/>
      <c r="E22" s="21"/>
      <c r="F22" s="21"/>
    </row>
    <row r="23" spans="1:10" s="10" customFormat="1" ht="35.1" customHeight="1" x14ac:dyDescent="0.25">
      <c r="A23" s="145" t="s">
        <v>10</v>
      </c>
      <c r="B23" s="146"/>
      <c r="C23" s="13"/>
      <c r="D23" s="12"/>
      <c r="E23" s="20" t="s">
        <v>9</v>
      </c>
      <c r="F23" s="20"/>
    </row>
    <row r="24" spans="1:10" s="10" customFormat="1" ht="24.6" customHeight="1" x14ac:dyDescent="0.25">
      <c r="A24" s="15"/>
      <c r="B24" s="19"/>
      <c r="C24" s="18"/>
      <c r="D24" s="17"/>
      <c r="E24" s="17"/>
      <c r="F24" s="17"/>
      <c r="G24" s="20"/>
    </row>
    <row r="25" spans="1:10" ht="18.75" customHeight="1" x14ac:dyDescent="0.25">
      <c r="A25" s="15"/>
      <c r="B25" s="14"/>
      <c r="C25" s="13"/>
      <c r="D25" s="12"/>
      <c r="E25" s="12"/>
      <c r="F25" s="12"/>
      <c r="G25" s="16"/>
    </row>
    <row r="26" spans="1:10" s="10" customFormat="1" ht="18" customHeight="1" x14ac:dyDescent="0.25">
      <c r="A26" s="9"/>
      <c r="B26" s="9"/>
      <c r="C26" s="9"/>
      <c r="D26" s="9"/>
      <c r="E26" s="9"/>
      <c r="F26" s="9"/>
      <c r="G26" s="11"/>
    </row>
  </sheetData>
  <mergeCells count="14">
    <mergeCell ref="A23:B23"/>
    <mergeCell ref="A1:D1"/>
    <mergeCell ref="A3:A5"/>
    <mergeCell ref="E1:F1"/>
    <mergeCell ref="B3:B6"/>
    <mergeCell ref="C3:D3"/>
    <mergeCell ref="E3:F3"/>
    <mergeCell ref="C4:D4"/>
    <mergeCell ref="E4:F4"/>
    <mergeCell ref="C5:C6"/>
    <mergeCell ref="D5:D6"/>
    <mergeCell ref="E5:E6"/>
    <mergeCell ref="F5:F6"/>
    <mergeCell ref="A6:A7"/>
  </mergeCells>
  <phoneticPr fontId="1" type="noConversion"/>
  <printOptions horizontalCentered="1"/>
  <pageMargins left="0.98425196850393704" right="0.98425196850393704" top="0.98425196850393704" bottom="0.98425196850393704" header="0.31496062992125984" footer="0.51181102362204722"/>
  <pageSetup paperSize="9" scale="90" firstPageNumber="94" orientation="portrait" r:id="rId1"/>
  <headerFooter alignWithMargins="0">
    <oddFooter>&amp;C- &amp;P+94 -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view="pageBreakPreview" zoomScale="85" zoomScaleNormal="85" zoomScaleSheetLayoutView="85" workbookViewId="0">
      <pane xSplit="1" ySplit="4" topLeftCell="B20" activePane="bottomRight" state="frozen"/>
      <selection activeCell="C10" sqref="C10:D10"/>
      <selection pane="topRight" activeCell="C10" sqref="C10:D10"/>
      <selection pane="bottomLeft" activeCell="C10" sqref="C10:D10"/>
      <selection pane="bottomRight" activeCell="C10" sqref="C10:D10"/>
    </sheetView>
  </sheetViews>
  <sheetFormatPr defaultRowHeight="14.25" x14ac:dyDescent="0.25"/>
  <cols>
    <col min="1" max="1" width="28.75" style="41" customWidth="1"/>
    <col min="2" max="5" width="12.25" style="41" customWidth="1"/>
    <col min="6" max="6" width="10.625" style="41" customWidth="1"/>
    <col min="7" max="7" width="11.375" style="41" customWidth="1"/>
    <col min="8" max="8" width="11.625" style="41" customWidth="1"/>
    <col min="9" max="9" width="10.625" style="41" customWidth="1"/>
    <col min="10" max="10" width="12.125" style="41" customWidth="1"/>
    <col min="11" max="13" width="11.875" style="41" customWidth="1"/>
    <col min="14" max="161" width="8.625" style="41" customWidth="1"/>
    <col min="162" max="16384" width="9" style="41"/>
  </cols>
  <sheetData>
    <row r="1" spans="1:13" s="53" customFormat="1" ht="34.5" customHeight="1" x14ac:dyDescent="0.25">
      <c r="A1" s="159" t="s">
        <v>82</v>
      </c>
      <c r="B1" s="159"/>
      <c r="C1" s="159"/>
      <c r="D1" s="159"/>
      <c r="E1" s="159"/>
      <c r="F1" s="160" t="s">
        <v>81</v>
      </c>
      <c r="G1" s="160"/>
      <c r="H1" s="160"/>
      <c r="I1" s="160"/>
      <c r="J1" s="160"/>
      <c r="K1" s="160"/>
      <c r="L1" s="160"/>
      <c r="M1" s="160"/>
    </row>
    <row r="2" spans="1:13" ht="16.5" customHeight="1" thickBot="1" x14ac:dyDescent="0.3">
      <c r="A2" s="70" t="s">
        <v>80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161" t="s">
        <v>79</v>
      </c>
      <c r="M2" s="161"/>
    </row>
    <row r="3" spans="1:13" s="53" customFormat="1" ht="33.6" customHeight="1" x14ac:dyDescent="0.25">
      <c r="A3" s="68" t="s">
        <v>78</v>
      </c>
      <c r="B3" s="67" t="s">
        <v>77</v>
      </c>
      <c r="C3" s="63" t="s">
        <v>76</v>
      </c>
      <c r="D3" s="61" t="s">
        <v>75</v>
      </c>
      <c r="E3" s="66" t="s">
        <v>74</v>
      </c>
      <c r="F3" s="61" t="s">
        <v>73</v>
      </c>
      <c r="G3" s="65" t="s">
        <v>72</v>
      </c>
      <c r="H3" s="64" t="s">
        <v>71</v>
      </c>
      <c r="I3" s="62" t="s">
        <v>70</v>
      </c>
      <c r="J3" s="63" t="s">
        <v>69</v>
      </c>
      <c r="K3" s="62" t="s">
        <v>68</v>
      </c>
      <c r="L3" s="61" t="s">
        <v>67</v>
      </c>
      <c r="M3" s="60" t="s">
        <v>66</v>
      </c>
    </row>
    <row r="4" spans="1:13" s="53" customFormat="1" ht="39.200000000000003" customHeight="1" thickBot="1" x14ac:dyDescent="0.3">
      <c r="A4" s="59" t="s">
        <v>65</v>
      </c>
      <c r="B4" s="56" t="s">
        <v>64</v>
      </c>
      <c r="C4" s="56" t="s">
        <v>63</v>
      </c>
      <c r="D4" s="55" t="s">
        <v>62</v>
      </c>
      <c r="E4" s="58" t="s">
        <v>61</v>
      </c>
      <c r="F4" s="55" t="s">
        <v>60</v>
      </c>
      <c r="G4" s="56" t="s">
        <v>59</v>
      </c>
      <c r="H4" s="56" t="s">
        <v>58</v>
      </c>
      <c r="I4" s="55" t="s">
        <v>57</v>
      </c>
      <c r="J4" s="57" t="s">
        <v>56</v>
      </c>
      <c r="K4" s="56" t="s">
        <v>55</v>
      </c>
      <c r="L4" s="55" t="s">
        <v>54</v>
      </c>
      <c r="M4" s="54" t="s">
        <v>53</v>
      </c>
    </row>
    <row r="5" spans="1:13" ht="35.1" customHeight="1" x14ac:dyDescent="0.25">
      <c r="A5" s="52" t="s">
        <v>52</v>
      </c>
      <c r="B5" s="46" t="e">
        <f>SUM(C5:M5,'5-2續完'!#REF!)</f>
        <v>#REF!</v>
      </c>
      <c r="C5" s="46">
        <v>16.73</v>
      </c>
      <c r="D5" s="46">
        <v>2.1</v>
      </c>
      <c r="E5" s="46">
        <v>0.15</v>
      </c>
      <c r="F5" s="46">
        <v>3.21</v>
      </c>
      <c r="G5" s="47">
        <v>3.75</v>
      </c>
      <c r="H5" s="46">
        <v>102.25</v>
      </c>
      <c r="I5" s="46">
        <v>2.94</v>
      </c>
      <c r="J5" s="46">
        <v>0.47</v>
      </c>
      <c r="K5" s="46">
        <v>2.38</v>
      </c>
      <c r="L5" s="46">
        <v>45.92</v>
      </c>
      <c r="M5" s="46">
        <v>0.25</v>
      </c>
    </row>
    <row r="6" spans="1:13" ht="35.1" customHeight="1" x14ac:dyDescent="0.25">
      <c r="A6" s="52" t="s">
        <v>23</v>
      </c>
      <c r="B6" s="46" t="e">
        <f>SUM(C6:M6,'5-2續完'!B5:L5)</f>
        <v>#VALUE!</v>
      </c>
      <c r="C6" s="46">
        <v>16.73</v>
      </c>
      <c r="D6" s="46">
        <v>1.22</v>
      </c>
      <c r="E6" s="46">
        <v>0.15</v>
      </c>
      <c r="F6" s="46">
        <v>3.21</v>
      </c>
      <c r="G6" s="47">
        <v>3.75</v>
      </c>
      <c r="H6" s="46">
        <v>133.58000000000001</v>
      </c>
      <c r="I6" s="46">
        <v>2.94</v>
      </c>
      <c r="J6" s="46">
        <v>0.47</v>
      </c>
      <c r="K6" s="46">
        <v>2.2599999999999998</v>
      </c>
      <c r="L6" s="46">
        <v>45.92</v>
      </c>
      <c r="M6" s="46">
        <v>0.94</v>
      </c>
    </row>
    <row r="7" spans="1:13" ht="35.1" customHeight="1" x14ac:dyDescent="0.25">
      <c r="A7" s="52" t="s">
        <v>51</v>
      </c>
      <c r="B7" s="46" t="e">
        <f>SUM(C7:M7,'5-2續完'!B6:L6)</f>
        <v>#REF!</v>
      </c>
      <c r="C7" s="46">
        <v>16.73</v>
      </c>
      <c r="D7" s="46">
        <v>1.22</v>
      </c>
      <c r="E7" s="46">
        <v>0.15</v>
      </c>
      <c r="F7" s="46">
        <v>3.21</v>
      </c>
      <c r="G7" s="47" t="e">
        <f>SUM(G16+#REF!)</f>
        <v>#REF!</v>
      </c>
      <c r="H7" s="46">
        <v>133.58000000000001</v>
      </c>
      <c r="I7" s="46">
        <v>2.94</v>
      </c>
      <c r="J7" s="46">
        <v>0.47</v>
      </c>
      <c r="K7" s="46">
        <v>2.2599999999999998</v>
      </c>
      <c r="L7" s="46">
        <v>45.92</v>
      </c>
      <c r="M7" s="46">
        <v>0.94</v>
      </c>
    </row>
    <row r="8" spans="1:13" ht="35.1" customHeight="1" x14ac:dyDescent="0.25">
      <c r="A8" s="52" t="s">
        <v>50</v>
      </c>
      <c r="B8" s="46">
        <f>SUM(C8:M8,'5-2續完'!B7:L7)</f>
        <v>287.94</v>
      </c>
      <c r="C8" s="46">
        <v>16.73</v>
      </c>
      <c r="D8" s="46">
        <v>1.22</v>
      </c>
      <c r="E8" s="46">
        <v>0.15</v>
      </c>
      <c r="F8" s="46">
        <v>3.21</v>
      </c>
      <c r="G8" s="47">
        <v>3.75</v>
      </c>
      <c r="H8" s="46">
        <v>133.58000000000001</v>
      </c>
      <c r="I8" s="46">
        <v>2.94</v>
      </c>
      <c r="J8" s="46">
        <v>0.47</v>
      </c>
      <c r="K8" s="46">
        <v>2.2599999999999998</v>
      </c>
      <c r="L8" s="46">
        <v>45.92</v>
      </c>
      <c r="M8" s="46">
        <v>0.94</v>
      </c>
    </row>
    <row r="9" spans="1:13" ht="35.1" customHeight="1" x14ac:dyDescent="0.25">
      <c r="A9" s="52" t="s">
        <v>20</v>
      </c>
      <c r="B9" s="46">
        <f>SUM(C9:M9,'5-2續完'!B8:L8)</f>
        <v>284.16000000000003</v>
      </c>
      <c r="C9" s="46">
        <v>16.73</v>
      </c>
      <c r="D9" s="46">
        <v>1.22</v>
      </c>
      <c r="E9" s="46">
        <v>0.15</v>
      </c>
      <c r="F9" s="46">
        <v>3.21</v>
      </c>
      <c r="G9" s="47" t="s">
        <v>179</v>
      </c>
      <c r="H9" s="46">
        <v>133.58000000000001</v>
      </c>
      <c r="I9" s="46">
        <v>2.94</v>
      </c>
      <c r="J9" s="46">
        <v>0.47</v>
      </c>
      <c r="K9" s="46">
        <v>2.2599999999999998</v>
      </c>
      <c r="L9" s="46">
        <v>45.92</v>
      </c>
      <c r="M9" s="46">
        <v>0.94</v>
      </c>
    </row>
    <row r="10" spans="1:13" ht="35.1" customHeight="1" x14ac:dyDescent="0.25">
      <c r="A10" s="52" t="s">
        <v>19</v>
      </c>
      <c r="B10" s="46">
        <f>SUM(C10:M10,'5-2續完'!B9:L9)</f>
        <v>287.94</v>
      </c>
      <c r="C10" s="46">
        <v>16.73</v>
      </c>
      <c r="D10" s="46">
        <v>1.22</v>
      </c>
      <c r="E10" s="46">
        <v>0.15</v>
      </c>
      <c r="F10" s="46">
        <v>3.21</v>
      </c>
      <c r="G10" s="47">
        <v>3.75</v>
      </c>
      <c r="H10" s="46">
        <v>133.58000000000001</v>
      </c>
      <c r="I10" s="46">
        <v>2.94</v>
      </c>
      <c r="J10" s="46">
        <v>0.47</v>
      </c>
      <c r="K10" s="46">
        <v>2.2599999999999998</v>
      </c>
      <c r="L10" s="46">
        <v>45.92</v>
      </c>
      <c r="M10" s="46">
        <v>0.94</v>
      </c>
    </row>
    <row r="11" spans="1:13" ht="35.1" customHeight="1" x14ac:dyDescent="0.25">
      <c r="A11" s="52" t="s">
        <v>18</v>
      </c>
      <c r="B11" s="46">
        <f>SUM(C11:M11,'5-2續完'!B10:L10)</f>
        <v>281.57000000000005</v>
      </c>
      <c r="C11" s="46">
        <v>16.2</v>
      </c>
      <c r="D11" s="46">
        <v>4.32</v>
      </c>
      <c r="E11" s="46">
        <v>0.47</v>
      </c>
      <c r="F11" s="46">
        <v>2.31</v>
      </c>
      <c r="G11" s="47">
        <v>3.75</v>
      </c>
      <c r="H11" s="46">
        <v>133.22999999999999</v>
      </c>
      <c r="I11" s="46">
        <v>2.69</v>
      </c>
      <c r="J11" s="46">
        <v>0.47</v>
      </c>
      <c r="K11" s="46">
        <v>1.98</v>
      </c>
      <c r="L11" s="46">
        <v>43.67</v>
      </c>
      <c r="M11" s="46">
        <v>0.09</v>
      </c>
    </row>
    <row r="12" spans="1:13" ht="35.1" customHeight="1" x14ac:dyDescent="0.25">
      <c r="A12" s="52" t="s">
        <v>49</v>
      </c>
      <c r="B12" s="46">
        <f>SUM(C12:M12,'5-2續完'!B11:L11)</f>
        <v>282.82000000000005</v>
      </c>
      <c r="C12" s="46">
        <v>16.2</v>
      </c>
      <c r="D12" s="46">
        <v>4.3499999999999996</v>
      </c>
      <c r="E12" s="46">
        <v>0.47</v>
      </c>
      <c r="F12" s="46">
        <v>2.31</v>
      </c>
      <c r="G12" s="47">
        <v>3.75</v>
      </c>
      <c r="H12" s="46">
        <v>134.52000000000001</v>
      </c>
      <c r="I12" s="46">
        <v>2.69</v>
      </c>
      <c r="J12" s="46">
        <v>0.47</v>
      </c>
      <c r="K12" s="46">
        <v>1.98</v>
      </c>
      <c r="L12" s="46">
        <v>43.6</v>
      </c>
      <c r="M12" s="46">
        <v>0.09</v>
      </c>
    </row>
    <row r="13" spans="1:13" ht="35.1" customHeight="1" x14ac:dyDescent="0.25">
      <c r="A13" s="51" t="s">
        <v>16</v>
      </c>
      <c r="B13" s="46">
        <f>SUM(C13:M13,'5-2續完'!B12:L12)</f>
        <v>289.57</v>
      </c>
      <c r="C13" s="46">
        <v>16.73</v>
      </c>
      <c r="D13" s="46">
        <v>1.25</v>
      </c>
      <c r="E13" s="46">
        <v>0.15</v>
      </c>
      <c r="F13" s="46">
        <v>3.21</v>
      </c>
      <c r="G13" s="47">
        <v>3.75</v>
      </c>
      <c r="H13" s="46">
        <v>135.21</v>
      </c>
      <c r="I13" s="46">
        <v>2.94</v>
      </c>
      <c r="J13" s="46">
        <v>0.47</v>
      </c>
      <c r="K13" s="46">
        <v>2.2599999999999998</v>
      </c>
      <c r="L13" s="46">
        <v>45.849999999999994</v>
      </c>
      <c r="M13" s="46">
        <v>0.9</v>
      </c>
    </row>
    <row r="14" spans="1:13" ht="35.1" customHeight="1" x14ac:dyDescent="0.25">
      <c r="A14" s="51" t="s">
        <v>15</v>
      </c>
      <c r="B14" s="46">
        <v>289.08999999999997</v>
      </c>
      <c r="C14" s="46">
        <v>16.73</v>
      </c>
      <c r="D14" s="46">
        <v>4.3499999999999996</v>
      </c>
      <c r="E14" s="46">
        <v>0.47</v>
      </c>
      <c r="F14" s="46">
        <v>2.31</v>
      </c>
      <c r="G14" s="47">
        <v>3.75</v>
      </c>
      <c r="H14" s="46">
        <v>132.4</v>
      </c>
      <c r="I14" s="46">
        <v>2.69</v>
      </c>
      <c r="J14" s="46">
        <v>0.47</v>
      </c>
      <c r="K14" s="46">
        <v>1.98</v>
      </c>
      <c r="L14" s="46">
        <v>43.599999999999994</v>
      </c>
      <c r="M14" s="46">
        <v>0.9</v>
      </c>
    </row>
    <row r="15" spans="1:13" s="129" customFormat="1" ht="35.1" customHeight="1" x14ac:dyDescent="0.25">
      <c r="A15" s="51" t="s">
        <v>180</v>
      </c>
      <c r="B15" s="178">
        <f>SUM(B16:B18)</f>
        <v>289.09000000000003</v>
      </c>
      <c r="C15" s="178">
        <f>SUM(C16:C18)</f>
        <v>16.73</v>
      </c>
      <c r="D15" s="178">
        <f t="shared" ref="D15:M15" si="0">SUM(D16:D18)</f>
        <v>4.3499999999999996</v>
      </c>
      <c r="E15" s="178">
        <f t="shared" si="0"/>
        <v>0.47</v>
      </c>
      <c r="F15" s="178">
        <f t="shared" si="0"/>
        <v>2.31</v>
      </c>
      <c r="G15" s="178">
        <f t="shared" si="0"/>
        <v>3.75</v>
      </c>
      <c r="H15" s="178">
        <f t="shared" si="0"/>
        <v>132.4</v>
      </c>
      <c r="I15" s="178">
        <f t="shared" si="0"/>
        <v>2.69</v>
      </c>
      <c r="J15" s="178">
        <f t="shared" si="0"/>
        <v>0.47</v>
      </c>
      <c r="K15" s="178">
        <f t="shared" si="0"/>
        <v>1.98</v>
      </c>
      <c r="L15" s="178">
        <f t="shared" si="0"/>
        <v>43.599999999999994</v>
      </c>
      <c r="M15" s="178">
        <f t="shared" si="0"/>
        <v>0.9</v>
      </c>
    </row>
    <row r="16" spans="1:13" ht="35.1" customHeight="1" x14ac:dyDescent="0.25">
      <c r="A16" s="49" t="s">
        <v>48</v>
      </c>
      <c r="B16" s="46">
        <v>131.58000000000001</v>
      </c>
      <c r="C16" s="46">
        <v>13.83</v>
      </c>
      <c r="D16" s="46">
        <v>0.49</v>
      </c>
      <c r="E16" s="46">
        <v>0.15</v>
      </c>
      <c r="F16" s="46">
        <v>0.95</v>
      </c>
      <c r="G16" s="46">
        <v>3.75</v>
      </c>
      <c r="H16" s="46">
        <v>41.46</v>
      </c>
      <c r="I16" s="46">
        <v>2.2799999999999998</v>
      </c>
      <c r="J16" s="46">
        <v>0.31</v>
      </c>
      <c r="K16" s="46">
        <v>1.69</v>
      </c>
      <c r="L16" s="46">
        <v>30.99</v>
      </c>
      <c r="M16" s="46">
        <v>0.09</v>
      </c>
    </row>
    <row r="17" spans="1:13" ht="17.45" customHeight="1" x14ac:dyDescent="0.25">
      <c r="A17" s="50" t="s">
        <v>47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</row>
    <row r="18" spans="1:13" ht="35.1" customHeight="1" x14ac:dyDescent="0.25">
      <c r="A18" s="49" t="s">
        <v>46</v>
      </c>
      <c r="B18" s="46">
        <v>157.51</v>
      </c>
      <c r="C18" s="46">
        <v>2.9</v>
      </c>
      <c r="D18" s="46">
        <v>3.86</v>
      </c>
      <c r="E18" s="46">
        <v>0.32</v>
      </c>
      <c r="F18" s="46">
        <v>1.36</v>
      </c>
      <c r="G18" s="46" t="s">
        <v>181</v>
      </c>
      <c r="H18" s="46">
        <v>90.94</v>
      </c>
      <c r="I18" s="46">
        <v>0.41</v>
      </c>
      <c r="J18" s="46">
        <v>0.16</v>
      </c>
      <c r="K18" s="46">
        <v>0.28999999999999998</v>
      </c>
      <c r="L18" s="46">
        <v>12.61</v>
      </c>
      <c r="M18" s="46">
        <v>0.81</v>
      </c>
    </row>
    <row r="19" spans="1:13" ht="31.7" customHeight="1" x14ac:dyDescent="0.25">
      <c r="A19" s="48" t="s">
        <v>45</v>
      </c>
      <c r="B19" s="46"/>
      <c r="C19" s="46"/>
      <c r="D19" s="46"/>
      <c r="E19" s="46"/>
      <c r="F19" s="46"/>
      <c r="G19" s="46"/>
      <c r="H19" s="47"/>
      <c r="I19" s="46"/>
      <c r="J19" s="46"/>
      <c r="K19" s="46"/>
      <c r="M19" s="46"/>
    </row>
    <row r="20" spans="1:13" ht="35.1" customHeight="1" thickBot="1" x14ac:dyDescent="0.3">
      <c r="A20" s="45" t="s">
        <v>44</v>
      </c>
      <c r="B20" s="44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</row>
    <row r="21" spans="1:13" x14ac:dyDescent="0.25">
      <c r="A21" s="157" t="s">
        <v>43</v>
      </c>
      <c r="B21" s="158"/>
      <c r="F21" s="42" t="s">
        <v>42</v>
      </c>
    </row>
  </sheetData>
  <mergeCells count="4">
    <mergeCell ref="A21:B21"/>
    <mergeCell ref="A1:E1"/>
    <mergeCell ref="F1:M1"/>
    <mergeCell ref="L2:M2"/>
  </mergeCells>
  <phoneticPr fontId="1" type="noConversion"/>
  <printOptions horizontalCentered="1"/>
  <pageMargins left="0.98425196850393704" right="0.98425196850393704" top="0.98425196850393704" bottom="0.98425196850393704" header="0.31496062992125984" footer="0.51181102362204722"/>
  <pageSetup paperSize="9" scale="87" firstPageNumber="103" orientation="portrait" r:id="rId1"/>
  <headerFooter alignWithMargins="0">
    <oddFooter>&amp;C- &amp;P+94 -</oddFooter>
  </headerFooter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view="pageBreakPreview" zoomScale="85" zoomScaleNormal="85" zoomScaleSheetLayoutView="85" workbookViewId="0">
      <pane xSplit="1" ySplit="4" topLeftCell="B6" activePane="bottomRight" state="frozen"/>
      <selection activeCell="C10" sqref="C10:D10"/>
      <selection pane="topRight" activeCell="C10" sqref="C10:D10"/>
      <selection pane="bottomLeft" activeCell="C10" sqref="C10:D10"/>
      <selection pane="bottomRight" activeCell="C10" sqref="C10:D10"/>
    </sheetView>
  </sheetViews>
  <sheetFormatPr defaultRowHeight="14.25" x14ac:dyDescent="0.25"/>
  <cols>
    <col min="1" max="1" width="27.5" style="41" customWidth="1"/>
    <col min="2" max="5" width="13.25" style="41" customWidth="1"/>
    <col min="6" max="12" width="11.5" style="41" customWidth="1"/>
    <col min="13" max="13" width="10.25" style="41" customWidth="1"/>
    <col min="14" max="14" width="14.25" style="71" customWidth="1"/>
    <col min="15" max="175" width="8.625" style="41" customWidth="1"/>
    <col min="176" max="16384" width="9" style="41"/>
  </cols>
  <sheetData>
    <row r="1" spans="1:14" s="53" customFormat="1" ht="44.85" customHeight="1" x14ac:dyDescent="0.25">
      <c r="A1" s="159" t="s">
        <v>110</v>
      </c>
      <c r="B1" s="159"/>
      <c r="C1" s="159"/>
      <c r="D1" s="159"/>
      <c r="E1" s="159"/>
      <c r="F1" s="162" t="s">
        <v>109</v>
      </c>
      <c r="G1" s="162"/>
      <c r="H1" s="162"/>
      <c r="I1" s="162"/>
      <c r="J1" s="162"/>
      <c r="K1" s="162"/>
      <c r="L1" s="162"/>
      <c r="M1" s="86"/>
      <c r="N1" s="85"/>
    </row>
    <row r="2" spans="1:14" ht="19.7" customHeight="1" thickBot="1" x14ac:dyDescent="0.3">
      <c r="A2" s="70" t="s">
        <v>80</v>
      </c>
      <c r="K2" s="84"/>
      <c r="L2" s="83" t="s">
        <v>79</v>
      </c>
    </row>
    <row r="3" spans="1:14" ht="33.75" customHeight="1" x14ac:dyDescent="0.25">
      <c r="A3" s="68" t="s">
        <v>78</v>
      </c>
      <c r="B3" s="82" t="s">
        <v>108</v>
      </c>
      <c r="C3" s="61" t="s">
        <v>107</v>
      </c>
      <c r="D3" s="61" t="s">
        <v>106</v>
      </c>
      <c r="E3" s="81" t="s">
        <v>105</v>
      </c>
      <c r="F3" s="79" t="s">
        <v>104</v>
      </c>
      <c r="G3" s="80" t="s">
        <v>103</v>
      </c>
      <c r="H3" s="61" t="s">
        <v>102</v>
      </c>
      <c r="I3" s="79" t="s">
        <v>101</v>
      </c>
      <c r="J3" s="79" t="s">
        <v>100</v>
      </c>
      <c r="K3" s="61" t="s">
        <v>99</v>
      </c>
      <c r="L3" s="60" t="s">
        <v>98</v>
      </c>
      <c r="M3" s="71"/>
      <c r="N3" s="41"/>
    </row>
    <row r="4" spans="1:14" s="53" customFormat="1" ht="34.5" customHeight="1" thickBot="1" x14ac:dyDescent="0.3">
      <c r="A4" s="78" t="s">
        <v>65</v>
      </c>
      <c r="B4" s="77" t="s">
        <v>97</v>
      </c>
      <c r="C4" s="55" t="s">
        <v>96</v>
      </c>
      <c r="D4" s="55" t="s">
        <v>95</v>
      </c>
      <c r="E4" s="75" t="s">
        <v>94</v>
      </c>
      <c r="F4" s="55" t="s">
        <v>93</v>
      </c>
      <c r="G4" s="76" t="s">
        <v>92</v>
      </c>
      <c r="H4" s="55" t="s">
        <v>91</v>
      </c>
      <c r="I4" s="55" t="s">
        <v>90</v>
      </c>
      <c r="J4" s="55" t="s">
        <v>89</v>
      </c>
      <c r="K4" s="55" t="s">
        <v>88</v>
      </c>
      <c r="L4" s="75" t="s">
        <v>87</v>
      </c>
      <c r="M4" s="47"/>
    </row>
    <row r="5" spans="1:14" ht="35.1" customHeight="1" x14ac:dyDescent="0.25">
      <c r="A5" s="52" t="s">
        <v>23</v>
      </c>
      <c r="B5" s="47">
        <v>7.45</v>
      </c>
      <c r="C5" s="47">
        <v>14.01</v>
      </c>
      <c r="D5" s="47">
        <v>4.7699999999999996</v>
      </c>
      <c r="E5" s="47">
        <v>0.24</v>
      </c>
      <c r="F5" s="46" t="e">
        <f>SUM(F15+#REF!)</f>
        <v>#VALUE!</v>
      </c>
      <c r="G5" s="46">
        <v>0</v>
      </c>
      <c r="H5" s="47">
        <v>4.4800000000000004</v>
      </c>
      <c r="I5" s="47">
        <v>0</v>
      </c>
      <c r="J5" s="47">
        <v>37.78</v>
      </c>
      <c r="K5" s="47">
        <v>1.49</v>
      </c>
      <c r="L5" s="47">
        <v>2.2000000000000002</v>
      </c>
      <c r="M5" s="47" t="e">
        <f t="shared" ref="M5:M11" si="0">SUM(B5:L5)</f>
        <v>#VALUE!</v>
      </c>
      <c r="N5" s="41"/>
    </row>
    <row r="6" spans="1:14" ht="35.1" customHeight="1" x14ac:dyDescent="0.25">
      <c r="A6" s="52" t="s">
        <v>51</v>
      </c>
      <c r="B6" s="47">
        <v>7.44</v>
      </c>
      <c r="C6" s="47">
        <v>14.01</v>
      </c>
      <c r="D6" s="47">
        <v>4.78</v>
      </c>
      <c r="E6" s="47">
        <v>0.24</v>
      </c>
      <c r="F6" s="46" t="e">
        <f>SUM(F15+#REF!)</f>
        <v>#VALUE!</v>
      </c>
      <c r="G6" s="46">
        <v>0</v>
      </c>
      <c r="H6" s="47">
        <v>8.91</v>
      </c>
      <c r="I6" s="47">
        <v>0</v>
      </c>
      <c r="J6" s="47">
        <v>37.71</v>
      </c>
      <c r="K6" s="47">
        <v>1.49</v>
      </c>
      <c r="L6" s="47">
        <v>2.19</v>
      </c>
      <c r="M6" s="47" t="e">
        <f t="shared" si="0"/>
        <v>#VALUE!</v>
      </c>
      <c r="N6" s="41"/>
    </row>
    <row r="7" spans="1:14" ht="35.1" customHeight="1" x14ac:dyDescent="0.25">
      <c r="A7" s="52" t="s">
        <v>86</v>
      </c>
      <c r="B7" s="47">
        <v>7.44</v>
      </c>
      <c r="C7" s="47">
        <v>14.01</v>
      </c>
      <c r="D7" s="47">
        <v>4.78</v>
      </c>
      <c r="E7" s="47">
        <v>0.24</v>
      </c>
      <c r="F7" s="46">
        <v>0</v>
      </c>
      <c r="G7" s="46">
        <v>0</v>
      </c>
      <c r="H7" s="47">
        <v>8.91</v>
      </c>
      <c r="I7" s="47">
        <v>0</v>
      </c>
      <c r="J7" s="47">
        <v>37.71</v>
      </c>
      <c r="K7" s="47">
        <v>1.49</v>
      </c>
      <c r="L7" s="47">
        <v>2.19</v>
      </c>
      <c r="M7" s="47">
        <f t="shared" si="0"/>
        <v>76.77</v>
      </c>
      <c r="N7" s="41"/>
    </row>
    <row r="8" spans="1:14" ht="35.1" customHeight="1" x14ac:dyDescent="0.25">
      <c r="A8" s="52" t="s">
        <v>20</v>
      </c>
      <c r="B8" s="47">
        <v>7.44</v>
      </c>
      <c r="C8" s="47">
        <v>14.01</v>
      </c>
      <c r="D8" s="47">
        <v>4.78</v>
      </c>
      <c r="E8" s="47">
        <v>0.24</v>
      </c>
      <c r="F8" s="46">
        <v>0</v>
      </c>
      <c r="G8" s="46">
        <v>0</v>
      </c>
      <c r="H8" s="47">
        <v>8.91</v>
      </c>
      <c r="I8" s="47">
        <v>0</v>
      </c>
      <c r="J8" s="47">
        <v>37.71</v>
      </c>
      <c r="K8" s="47">
        <v>1.49</v>
      </c>
      <c r="L8" s="47">
        <v>2.16</v>
      </c>
      <c r="M8" s="47">
        <f t="shared" si="0"/>
        <v>76.739999999999995</v>
      </c>
      <c r="N8" s="41"/>
    </row>
    <row r="9" spans="1:14" ht="35.1" customHeight="1" x14ac:dyDescent="0.25">
      <c r="A9" s="52" t="s">
        <v>19</v>
      </c>
      <c r="B9" s="47">
        <v>7.44</v>
      </c>
      <c r="C9" s="47">
        <v>14.010000000000002</v>
      </c>
      <c r="D9" s="47">
        <v>4.7799999999999994</v>
      </c>
      <c r="E9" s="47">
        <v>0.24</v>
      </c>
      <c r="F9" s="46">
        <v>0</v>
      </c>
      <c r="G9" s="46">
        <v>0</v>
      </c>
      <c r="H9" s="47">
        <v>8.91</v>
      </c>
      <c r="I9" s="47">
        <v>0</v>
      </c>
      <c r="J9" s="47">
        <v>37.71</v>
      </c>
      <c r="K9" s="47">
        <v>1.49</v>
      </c>
      <c r="L9" s="47">
        <v>2.19</v>
      </c>
      <c r="M9" s="47">
        <f t="shared" si="0"/>
        <v>76.77</v>
      </c>
      <c r="N9" s="41"/>
    </row>
    <row r="10" spans="1:14" ht="35.1" customHeight="1" x14ac:dyDescent="0.25">
      <c r="A10" s="52" t="s">
        <v>18</v>
      </c>
      <c r="B10" s="47">
        <v>6.59</v>
      </c>
      <c r="C10" s="47">
        <v>13.920000000000002</v>
      </c>
      <c r="D10" s="47">
        <v>4.7799999999999994</v>
      </c>
      <c r="E10" s="47">
        <v>0.24</v>
      </c>
      <c r="F10" s="46">
        <v>0</v>
      </c>
      <c r="G10" s="46">
        <v>0</v>
      </c>
      <c r="H10" s="47">
        <v>5.76</v>
      </c>
      <c r="I10" s="47">
        <v>0</v>
      </c>
      <c r="J10" s="47">
        <v>37.450000000000003</v>
      </c>
      <c r="K10" s="47">
        <v>1.49</v>
      </c>
      <c r="L10" s="47">
        <v>2.16</v>
      </c>
      <c r="M10" s="47">
        <f t="shared" si="0"/>
        <v>72.39</v>
      </c>
      <c r="N10" s="41"/>
    </row>
    <row r="11" spans="1:14" ht="35.1" customHeight="1" x14ac:dyDescent="0.25">
      <c r="A11" s="52" t="s">
        <v>49</v>
      </c>
      <c r="B11" s="47">
        <v>6.59</v>
      </c>
      <c r="C11" s="47">
        <v>13.920000000000002</v>
      </c>
      <c r="D11" s="47">
        <v>4.7799999999999994</v>
      </c>
      <c r="E11" s="47">
        <v>0.24</v>
      </c>
      <c r="F11" s="46">
        <f>SUM(F15:F17)</f>
        <v>0</v>
      </c>
      <c r="G11" s="46">
        <v>0</v>
      </c>
      <c r="H11" s="47">
        <v>5.76</v>
      </c>
      <c r="I11" s="47">
        <v>0</v>
      </c>
      <c r="J11" s="47">
        <v>37.450000000000003</v>
      </c>
      <c r="K11" s="47">
        <v>1.49</v>
      </c>
      <c r="L11" s="47">
        <v>2.16</v>
      </c>
      <c r="M11" s="47">
        <f t="shared" si="0"/>
        <v>72.39</v>
      </c>
      <c r="N11" s="41"/>
    </row>
    <row r="12" spans="1:14" ht="35.1" customHeight="1" x14ac:dyDescent="0.25">
      <c r="A12" s="52" t="s">
        <v>16</v>
      </c>
      <c r="B12" s="47">
        <v>7.45</v>
      </c>
      <c r="C12" s="47">
        <v>14.010000000000002</v>
      </c>
      <c r="D12" s="47">
        <v>4.7699999999999996</v>
      </c>
      <c r="E12" s="47">
        <v>0.24</v>
      </c>
      <c r="F12" s="46">
        <v>0</v>
      </c>
      <c r="G12" s="46">
        <v>0</v>
      </c>
      <c r="H12" s="47">
        <v>8.91</v>
      </c>
      <c r="I12" s="47">
        <v>0</v>
      </c>
      <c r="J12" s="47">
        <v>37.78</v>
      </c>
      <c r="K12" s="47">
        <v>1.49</v>
      </c>
      <c r="L12" s="47">
        <v>2.1999999999999997</v>
      </c>
      <c r="M12" s="47"/>
      <c r="N12" s="41"/>
    </row>
    <row r="13" spans="1:14" ht="35.1" customHeight="1" x14ac:dyDescent="0.25">
      <c r="A13" s="52" t="s">
        <v>15</v>
      </c>
      <c r="B13" s="47">
        <v>7.44</v>
      </c>
      <c r="C13" s="47">
        <v>14.010000000000002</v>
      </c>
      <c r="D13" s="47">
        <v>4.7699999999999996</v>
      </c>
      <c r="E13" s="47">
        <v>0.28000000000000003</v>
      </c>
      <c r="F13" s="47">
        <v>0</v>
      </c>
      <c r="G13" s="47">
        <v>0</v>
      </c>
      <c r="H13" s="47">
        <v>10.19</v>
      </c>
      <c r="I13" s="47">
        <v>0</v>
      </c>
      <c r="J13" s="47">
        <v>37.78</v>
      </c>
      <c r="K13" s="47">
        <v>1.49</v>
      </c>
      <c r="L13" s="47">
        <v>3.48</v>
      </c>
      <c r="M13" s="47"/>
      <c r="N13" s="41"/>
    </row>
    <row r="14" spans="1:14" ht="35.1" customHeight="1" x14ac:dyDescent="0.25">
      <c r="A14" s="52" t="s">
        <v>178</v>
      </c>
      <c r="B14" s="47">
        <f>SUM(B15:B17)</f>
        <v>7.44</v>
      </c>
      <c r="C14" s="47">
        <f t="shared" ref="C14:L14" si="1">SUM(C15:C17)</f>
        <v>14.010000000000002</v>
      </c>
      <c r="D14" s="47">
        <f t="shared" si="1"/>
        <v>4.7699999999999996</v>
      </c>
      <c r="E14" s="47">
        <f t="shared" si="1"/>
        <v>0.28000000000000003</v>
      </c>
      <c r="F14" s="47">
        <f t="shared" si="1"/>
        <v>0</v>
      </c>
      <c r="G14" s="47">
        <f t="shared" si="1"/>
        <v>0</v>
      </c>
      <c r="H14" s="47">
        <f t="shared" si="1"/>
        <v>10.19</v>
      </c>
      <c r="I14" s="47">
        <f t="shared" si="1"/>
        <v>0</v>
      </c>
      <c r="J14" s="47">
        <f t="shared" si="1"/>
        <v>37.78</v>
      </c>
      <c r="K14" s="47">
        <f t="shared" si="1"/>
        <v>1.49</v>
      </c>
      <c r="L14" s="47">
        <f t="shared" si="1"/>
        <v>3.48</v>
      </c>
      <c r="M14" s="47"/>
      <c r="N14" s="41"/>
    </row>
    <row r="15" spans="1:14" ht="35.1" customHeight="1" x14ac:dyDescent="0.25">
      <c r="A15" s="49" t="s">
        <v>48</v>
      </c>
      <c r="B15" s="74" t="s">
        <v>181</v>
      </c>
      <c r="C15" s="128">
        <v>12.38</v>
      </c>
      <c r="D15" s="128">
        <v>4.09</v>
      </c>
      <c r="E15" s="128">
        <v>0.25</v>
      </c>
      <c r="F15" s="74" t="s">
        <v>181</v>
      </c>
      <c r="G15" s="74" t="s">
        <v>181</v>
      </c>
      <c r="H15" s="74" t="s">
        <v>181</v>
      </c>
      <c r="I15" s="74" t="s">
        <v>181</v>
      </c>
      <c r="J15" s="74">
        <v>13.9</v>
      </c>
      <c r="K15" s="74">
        <v>1.49</v>
      </c>
      <c r="L15" s="74">
        <v>3.48</v>
      </c>
      <c r="M15" s="47"/>
      <c r="N15" s="41"/>
    </row>
    <row r="16" spans="1:14" ht="25.5" customHeight="1" x14ac:dyDescent="0.25">
      <c r="A16" s="50" t="s">
        <v>47</v>
      </c>
      <c r="B16" s="129"/>
      <c r="C16" s="129"/>
      <c r="D16" s="129"/>
      <c r="E16" s="129"/>
      <c r="F16" s="74"/>
      <c r="G16" s="74"/>
      <c r="H16" s="74"/>
      <c r="I16" s="74"/>
      <c r="J16" s="74"/>
      <c r="K16" s="74"/>
      <c r="L16" s="74"/>
      <c r="M16" s="47"/>
      <c r="N16" s="41"/>
    </row>
    <row r="17" spans="1:14" ht="35.1" customHeight="1" x14ac:dyDescent="0.25">
      <c r="A17" s="49" t="s">
        <v>46</v>
      </c>
      <c r="B17" s="128">
        <v>7.44</v>
      </c>
      <c r="C17" s="128">
        <v>1.63</v>
      </c>
      <c r="D17" s="128">
        <v>0.68</v>
      </c>
      <c r="E17" s="128">
        <v>0.03</v>
      </c>
      <c r="F17" s="74" t="s">
        <v>181</v>
      </c>
      <c r="G17" s="74" t="s">
        <v>181</v>
      </c>
      <c r="H17" s="74">
        <v>10.19</v>
      </c>
      <c r="I17" s="74" t="s">
        <v>181</v>
      </c>
      <c r="J17" s="74">
        <v>23.88</v>
      </c>
      <c r="K17" s="74" t="s">
        <v>181</v>
      </c>
      <c r="L17" s="74" t="s">
        <v>181</v>
      </c>
      <c r="M17" s="47"/>
      <c r="N17" s="41"/>
    </row>
    <row r="18" spans="1:14" ht="35.1" customHeight="1" x14ac:dyDescent="0.25">
      <c r="A18" s="48" t="s">
        <v>85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</row>
    <row r="19" spans="1:14" ht="35.1" customHeight="1" thickBot="1" x14ac:dyDescent="0.3">
      <c r="A19" s="45"/>
      <c r="B19" s="73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179"/>
    </row>
    <row r="20" spans="1:14" ht="20.25" customHeight="1" x14ac:dyDescent="0.25">
      <c r="A20" s="157" t="s">
        <v>84</v>
      </c>
      <c r="B20" s="158"/>
      <c r="F20" s="42" t="s">
        <v>83</v>
      </c>
      <c r="M20" s="129"/>
    </row>
  </sheetData>
  <mergeCells count="3">
    <mergeCell ref="A1:E1"/>
    <mergeCell ref="F1:L1"/>
    <mergeCell ref="A20:B20"/>
  </mergeCells>
  <phoneticPr fontId="1" type="noConversion"/>
  <printOptions horizontalCentered="1"/>
  <pageMargins left="0.98425196850393704" right="0.98425196850393704" top="0.98425196850393704" bottom="0.98425196850393704" header="0.31496062992125984" footer="0.51181102362204722"/>
  <pageSetup paperSize="9" scale="90" firstPageNumber="103" orientation="portrait" r:id="rId1"/>
  <headerFooter alignWithMargins="0">
    <oddFooter>&amp;C- &amp;P+94 -</oddFooter>
  </headerFooter>
  <colBreaks count="1" manualBreakCount="1">
    <brk id="5" max="1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view="pageBreakPreview" zoomScale="85" zoomScaleNormal="85" zoomScaleSheetLayoutView="85" workbookViewId="0">
      <pane xSplit="1" ySplit="4" topLeftCell="B12" activePane="bottomRight" state="frozen"/>
      <selection activeCell="C10" sqref="C10:D10"/>
      <selection pane="topRight" activeCell="C10" sqref="C10:D10"/>
      <selection pane="bottomLeft" activeCell="C10" sqref="C10:D10"/>
      <selection pane="bottomRight" activeCell="C10" sqref="C10:D10"/>
    </sheetView>
  </sheetViews>
  <sheetFormatPr defaultRowHeight="14.25" x14ac:dyDescent="0.25"/>
  <cols>
    <col min="1" max="1" width="30.125" style="41" customWidth="1"/>
    <col min="2" max="5" width="12.625" style="41" customWidth="1"/>
    <col min="6" max="6" width="9.625" style="41" customWidth="1"/>
    <col min="7" max="7" width="8.5" style="41" customWidth="1"/>
    <col min="8" max="8" width="9.625" style="41" customWidth="1"/>
    <col min="9" max="9" width="8.25" style="41" customWidth="1"/>
    <col min="10" max="10" width="8.875" style="41" customWidth="1"/>
    <col min="11" max="11" width="8.75" style="41" customWidth="1"/>
    <col min="12" max="12" width="9.375" style="41" customWidth="1"/>
    <col min="13" max="13" width="12.125" style="41" customWidth="1"/>
    <col min="14" max="174" width="8.625" style="41" customWidth="1"/>
    <col min="175" max="16384" width="9" style="41"/>
  </cols>
  <sheetData>
    <row r="1" spans="1:13" s="53" customFormat="1" ht="59.25" customHeight="1" x14ac:dyDescent="0.25">
      <c r="A1" s="163" t="s">
        <v>136</v>
      </c>
      <c r="B1" s="163"/>
      <c r="C1" s="163"/>
      <c r="D1" s="163"/>
      <c r="E1" s="163"/>
      <c r="F1" s="164" t="s">
        <v>135</v>
      </c>
      <c r="G1" s="164"/>
      <c r="H1" s="164"/>
      <c r="I1" s="164"/>
      <c r="J1" s="164"/>
      <c r="K1" s="164"/>
      <c r="L1" s="164"/>
      <c r="M1" s="164"/>
    </row>
    <row r="2" spans="1:13" s="53" customFormat="1" ht="24.6" customHeight="1" thickBot="1" x14ac:dyDescent="0.3">
      <c r="A2" s="103" t="s">
        <v>134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1" t="s">
        <v>133</v>
      </c>
    </row>
    <row r="3" spans="1:13" s="53" customFormat="1" ht="29.25" customHeight="1" x14ac:dyDescent="0.25">
      <c r="A3" s="100" t="s">
        <v>132</v>
      </c>
      <c r="B3" s="99" t="s">
        <v>77</v>
      </c>
      <c r="C3" s="96" t="s">
        <v>76</v>
      </c>
      <c r="D3" s="97" t="s">
        <v>75</v>
      </c>
      <c r="E3" s="96" t="s">
        <v>74</v>
      </c>
      <c r="F3" s="66" t="s">
        <v>131</v>
      </c>
      <c r="G3" s="66" t="s">
        <v>130</v>
      </c>
      <c r="H3" s="98" t="s">
        <v>129</v>
      </c>
      <c r="I3" s="96" t="s">
        <v>128</v>
      </c>
      <c r="J3" s="96" t="s">
        <v>69</v>
      </c>
      <c r="K3" s="97" t="s">
        <v>68</v>
      </c>
      <c r="L3" s="97" t="s">
        <v>67</v>
      </c>
      <c r="M3" s="96" t="s">
        <v>66</v>
      </c>
    </row>
    <row r="4" spans="1:13" s="53" customFormat="1" ht="36.75" customHeight="1" thickBot="1" x14ac:dyDescent="0.3">
      <c r="A4" s="95" t="s">
        <v>127</v>
      </c>
      <c r="B4" s="58" t="s">
        <v>126</v>
      </c>
      <c r="C4" s="58" t="s">
        <v>63</v>
      </c>
      <c r="D4" s="76" t="s">
        <v>62</v>
      </c>
      <c r="E4" s="94" t="s">
        <v>125</v>
      </c>
      <c r="F4" s="58" t="s">
        <v>124</v>
      </c>
      <c r="G4" s="58" t="s">
        <v>123</v>
      </c>
      <c r="H4" s="58" t="s">
        <v>58</v>
      </c>
      <c r="I4" s="58" t="s">
        <v>122</v>
      </c>
      <c r="J4" s="58" t="s">
        <v>121</v>
      </c>
      <c r="K4" s="58" t="s">
        <v>55</v>
      </c>
      <c r="L4" s="76" t="s">
        <v>54</v>
      </c>
      <c r="M4" s="94" t="s">
        <v>120</v>
      </c>
    </row>
    <row r="5" spans="1:13" s="53" customFormat="1" ht="33" customHeight="1" x14ac:dyDescent="0.25">
      <c r="A5" s="49" t="s">
        <v>119</v>
      </c>
      <c r="B5" s="93">
        <v>203.1</v>
      </c>
      <c r="C5" s="93">
        <v>11.04</v>
      </c>
      <c r="D5" s="93">
        <v>1.64</v>
      </c>
      <c r="E5" s="93">
        <v>0</v>
      </c>
      <c r="F5" s="93">
        <v>2.2599999999999998</v>
      </c>
      <c r="G5" s="93">
        <v>4.5999999999999996</v>
      </c>
      <c r="H5" s="93">
        <v>88.06</v>
      </c>
      <c r="I5" s="93">
        <v>2.93</v>
      </c>
      <c r="J5" s="93">
        <v>0.47</v>
      </c>
      <c r="K5" s="93">
        <v>1.23</v>
      </c>
      <c r="L5" s="93">
        <v>28.97</v>
      </c>
      <c r="M5" s="93">
        <v>0.09</v>
      </c>
    </row>
    <row r="6" spans="1:13" s="53" customFormat="1" ht="33" customHeight="1" x14ac:dyDescent="0.25">
      <c r="A6" s="49" t="s">
        <v>118</v>
      </c>
      <c r="B6" s="93">
        <v>203.1</v>
      </c>
      <c r="C6" s="93">
        <v>11.04</v>
      </c>
      <c r="D6" s="93">
        <v>1.64</v>
      </c>
      <c r="E6" s="93">
        <v>0</v>
      </c>
      <c r="F6" s="93">
        <v>2.2599999999999998</v>
      </c>
      <c r="G6" s="93">
        <v>4.5999999999999996</v>
      </c>
      <c r="H6" s="93">
        <v>88.06</v>
      </c>
      <c r="I6" s="93">
        <v>2.93</v>
      </c>
      <c r="J6" s="93">
        <v>0.47</v>
      </c>
      <c r="K6" s="93">
        <v>1.23</v>
      </c>
      <c r="L6" s="93">
        <v>28.97</v>
      </c>
      <c r="M6" s="93">
        <v>0.09</v>
      </c>
    </row>
    <row r="7" spans="1:13" s="53" customFormat="1" ht="33" customHeight="1" x14ac:dyDescent="0.25">
      <c r="A7" s="49" t="s">
        <v>117</v>
      </c>
      <c r="B7" s="93">
        <v>203.1</v>
      </c>
      <c r="C7" s="93">
        <v>11.04</v>
      </c>
      <c r="D7" s="93">
        <v>1.64</v>
      </c>
      <c r="E7" s="93">
        <v>0</v>
      </c>
      <c r="F7" s="93">
        <v>2.2599999999999998</v>
      </c>
      <c r="G7" s="93">
        <v>4.5999999999999996</v>
      </c>
      <c r="H7" s="93">
        <v>88.06</v>
      </c>
      <c r="I7" s="93">
        <v>2.93</v>
      </c>
      <c r="J7" s="93">
        <v>0.47</v>
      </c>
      <c r="K7" s="93">
        <v>1.23</v>
      </c>
      <c r="L7" s="93">
        <v>28.97</v>
      </c>
      <c r="M7" s="93">
        <v>0.09</v>
      </c>
    </row>
    <row r="8" spans="1:13" s="53" customFormat="1" ht="33" customHeight="1" x14ac:dyDescent="0.25">
      <c r="A8" s="49" t="s">
        <v>116</v>
      </c>
      <c r="B8" s="93">
        <v>209.63</v>
      </c>
      <c r="C8" s="93">
        <v>11.04</v>
      </c>
      <c r="D8" s="93">
        <v>1.64</v>
      </c>
      <c r="E8" s="93">
        <v>0</v>
      </c>
      <c r="F8" s="93">
        <v>2.2599999999999998</v>
      </c>
      <c r="G8" s="93">
        <v>4.5999999999999996</v>
      </c>
      <c r="H8" s="93">
        <v>89.5</v>
      </c>
      <c r="I8" s="93">
        <v>2.93</v>
      </c>
      <c r="J8" s="93">
        <v>0.47</v>
      </c>
      <c r="K8" s="93">
        <v>1.23</v>
      </c>
      <c r="L8" s="93">
        <v>28.97</v>
      </c>
      <c r="M8" s="93">
        <v>0.09</v>
      </c>
    </row>
    <row r="9" spans="1:13" s="53" customFormat="1" ht="33" customHeight="1" x14ac:dyDescent="0.25">
      <c r="A9" s="49" t="s">
        <v>115</v>
      </c>
      <c r="B9" s="93">
        <v>209.63</v>
      </c>
      <c r="C9" s="93">
        <v>11.040000000000001</v>
      </c>
      <c r="D9" s="93">
        <v>1.64</v>
      </c>
      <c r="E9" s="93">
        <v>0</v>
      </c>
      <c r="F9" s="93">
        <v>2.2599999999999998</v>
      </c>
      <c r="G9" s="93">
        <v>4.5999999999999996</v>
      </c>
      <c r="H9" s="93">
        <v>89.5</v>
      </c>
      <c r="I9" s="93">
        <v>2.93</v>
      </c>
      <c r="J9" s="93">
        <v>0.47</v>
      </c>
      <c r="K9" s="93">
        <v>1.23</v>
      </c>
      <c r="L9" s="93">
        <v>28.97</v>
      </c>
      <c r="M9" s="93">
        <v>0.09</v>
      </c>
    </row>
    <row r="10" spans="1:13" ht="33" customHeight="1" x14ac:dyDescent="0.25">
      <c r="A10" s="49" t="s">
        <v>18</v>
      </c>
      <c r="B10" s="93">
        <v>209.63</v>
      </c>
      <c r="C10" s="46">
        <v>11.040000000000001</v>
      </c>
      <c r="D10" s="46">
        <v>1.64</v>
      </c>
      <c r="E10" s="46">
        <v>0</v>
      </c>
      <c r="F10" s="46">
        <v>2.2599999999999998</v>
      </c>
      <c r="G10" s="46">
        <v>4.5999999999999996</v>
      </c>
      <c r="H10" s="46">
        <v>89.5</v>
      </c>
      <c r="I10" s="46">
        <v>2.93</v>
      </c>
      <c r="J10" s="46">
        <v>0.47</v>
      </c>
      <c r="K10" s="46">
        <v>1.23</v>
      </c>
      <c r="L10" s="46">
        <v>28.97</v>
      </c>
      <c r="M10" s="46">
        <v>0.09</v>
      </c>
    </row>
    <row r="11" spans="1:13" ht="33" customHeight="1" x14ac:dyDescent="0.25">
      <c r="A11" s="49" t="s">
        <v>49</v>
      </c>
      <c r="B11" s="91">
        <v>225.48</v>
      </c>
      <c r="C11" s="92">
        <v>11.04</v>
      </c>
      <c r="D11" s="92">
        <v>1.64</v>
      </c>
      <c r="E11" s="46">
        <f>SUM(E15:E17)</f>
        <v>0</v>
      </c>
      <c r="F11" s="92">
        <v>2.2599999999999998</v>
      </c>
      <c r="G11" s="92">
        <v>4.5999999999999996</v>
      </c>
      <c r="H11" s="46">
        <v>105.35</v>
      </c>
      <c r="I11" s="92">
        <v>2.93</v>
      </c>
      <c r="J11" s="92">
        <v>0.47</v>
      </c>
      <c r="K11" s="92">
        <v>1.23</v>
      </c>
      <c r="L11" s="92">
        <v>28.97</v>
      </c>
      <c r="M11" s="92">
        <f>SUM(M15:M17)</f>
        <v>0.09</v>
      </c>
    </row>
    <row r="12" spans="1:13" ht="33" customHeight="1" x14ac:dyDescent="0.25">
      <c r="A12" s="49" t="s">
        <v>16</v>
      </c>
      <c r="B12" s="91">
        <f>SUM(C12:M12,'5-3(續完'!B12:L12)</f>
        <v>225.48</v>
      </c>
      <c r="C12" s="91">
        <v>11.040000000000001</v>
      </c>
      <c r="D12" s="91">
        <v>1.64</v>
      </c>
      <c r="E12" s="46">
        <v>0</v>
      </c>
      <c r="F12" s="91">
        <v>2.2599999999999998</v>
      </c>
      <c r="G12" s="91">
        <v>4.5999999999999996</v>
      </c>
      <c r="H12" s="91">
        <v>105.35</v>
      </c>
      <c r="I12" s="91">
        <v>2.93</v>
      </c>
      <c r="J12" s="91">
        <v>0.47</v>
      </c>
      <c r="K12" s="91">
        <v>1.23</v>
      </c>
      <c r="L12" s="91">
        <v>28.97</v>
      </c>
      <c r="M12" s="91">
        <v>0.09</v>
      </c>
    </row>
    <row r="13" spans="1:13" ht="33" customHeight="1" x14ac:dyDescent="0.25">
      <c r="A13" s="49" t="s">
        <v>15</v>
      </c>
      <c r="B13" s="91">
        <v>225.70000000000002</v>
      </c>
      <c r="C13" s="91">
        <v>11.040000000000001</v>
      </c>
      <c r="D13" s="91">
        <v>1.64</v>
      </c>
      <c r="E13" s="46">
        <v>0</v>
      </c>
      <c r="F13" s="91">
        <v>2.2599999999999998</v>
      </c>
      <c r="G13" s="91">
        <v>4.5999999999999996</v>
      </c>
      <c r="H13" s="91">
        <v>105.39</v>
      </c>
      <c r="I13" s="91">
        <v>2.93</v>
      </c>
      <c r="J13" s="91">
        <v>0.47</v>
      </c>
      <c r="K13" s="91">
        <v>1.23</v>
      </c>
      <c r="L13" s="91">
        <v>28.97</v>
      </c>
      <c r="M13" s="91">
        <v>0.09</v>
      </c>
    </row>
    <row r="14" spans="1:13" ht="33" customHeight="1" x14ac:dyDescent="0.25">
      <c r="A14" s="49" t="s">
        <v>182</v>
      </c>
      <c r="B14" s="91">
        <f>SUM(C14:M14,'5-3(續完'!B14:L14)</f>
        <v>225.70000000000002</v>
      </c>
      <c r="C14" s="91">
        <f>SUM(C15:C17)</f>
        <v>11.040000000000001</v>
      </c>
      <c r="D14" s="91">
        <f t="shared" ref="D14:M14" si="0">SUM(D15:D17)</f>
        <v>1.64</v>
      </c>
      <c r="E14" s="46">
        <f t="shared" si="0"/>
        <v>0</v>
      </c>
      <c r="F14" s="91">
        <f t="shared" si="0"/>
        <v>2.2599999999999998</v>
      </c>
      <c r="G14" s="91">
        <f t="shared" si="0"/>
        <v>4.5999999999999996</v>
      </c>
      <c r="H14" s="91">
        <f t="shared" si="0"/>
        <v>105.39</v>
      </c>
      <c r="I14" s="91">
        <f t="shared" si="0"/>
        <v>2.93</v>
      </c>
      <c r="J14" s="91">
        <f t="shared" si="0"/>
        <v>0.47</v>
      </c>
      <c r="K14" s="91">
        <f t="shared" si="0"/>
        <v>1.23</v>
      </c>
      <c r="L14" s="91">
        <f t="shared" si="0"/>
        <v>28.97</v>
      </c>
      <c r="M14" s="91">
        <f t="shared" si="0"/>
        <v>0.09</v>
      </c>
    </row>
    <row r="15" spans="1:13" s="53" customFormat="1" ht="33.75" customHeight="1" x14ac:dyDescent="0.25">
      <c r="A15" s="49" t="s">
        <v>48</v>
      </c>
      <c r="B15" s="91">
        <v>102.79</v>
      </c>
      <c r="C15" s="91">
        <v>8.14</v>
      </c>
      <c r="D15" s="90" t="s">
        <v>181</v>
      </c>
      <c r="E15" s="90" t="s">
        <v>181</v>
      </c>
      <c r="F15" s="90" t="s">
        <v>181</v>
      </c>
      <c r="G15" s="90">
        <v>3.94</v>
      </c>
      <c r="H15" s="90">
        <v>43.07</v>
      </c>
      <c r="I15" s="90">
        <v>2.27</v>
      </c>
      <c r="J15" s="90">
        <v>0.31</v>
      </c>
      <c r="K15" s="90">
        <v>0.66</v>
      </c>
      <c r="L15" s="90">
        <v>14.11</v>
      </c>
      <c r="M15" s="90">
        <v>0.09</v>
      </c>
    </row>
    <row r="16" spans="1:13" s="53" customFormat="1" ht="33.75" customHeight="1" x14ac:dyDescent="0.25">
      <c r="A16" s="49" t="s">
        <v>114</v>
      </c>
      <c r="B16" s="91"/>
      <c r="C16" s="91"/>
      <c r="D16" s="90"/>
      <c r="E16" s="90"/>
      <c r="F16" s="90"/>
      <c r="G16" s="90"/>
      <c r="H16" s="90"/>
      <c r="I16" s="90"/>
      <c r="J16" s="90"/>
      <c r="K16" s="90"/>
      <c r="L16" s="90"/>
      <c r="M16" s="90"/>
    </row>
    <row r="17" spans="1:13" s="53" customFormat="1" ht="33.75" customHeight="1" x14ac:dyDescent="0.25">
      <c r="A17" s="49" t="s">
        <v>113</v>
      </c>
      <c r="B17" s="91">
        <v>122.91</v>
      </c>
      <c r="C17" s="91">
        <v>2.9</v>
      </c>
      <c r="D17" s="90">
        <v>1.64</v>
      </c>
      <c r="E17" s="90" t="s">
        <v>181</v>
      </c>
      <c r="F17" s="90">
        <v>2.2599999999999998</v>
      </c>
      <c r="G17" s="90">
        <v>0.66</v>
      </c>
      <c r="H17" s="90">
        <v>62.32</v>
      </c>
      <c r="I17" s="90">
        <v>0.66</v>
      </c>
      <c r="J17" s="90">
        <v>0.16</v>
      </c>
      <c r="K17" s="90">
        <v>0.56999999999999995</v>
      </c>
      <c r="L17" s="90">
        <v>14.86</v>
      </c>
      <c r="M17" s="90" t="s">
        <v>181</v>
      </c>
    </row>
    <row r="18" spans="1:13" s="53" customFormat="1" ht="33.75" customHeight="1" x14ac:dyDescent="0.25">
      <c r="A18" s="89" t="s">
        <v>112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</row>
    <row r="19" spans="1:13" s="53" customFormat="1" ht="23.25" customHeight="1" x14ac:dyDescent="0.25">
      <c r="A19" s="89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</row>
    <row r="20" spans="1:13" ht="18.75" customHeight="1" x14ac:dyDescent="0.25">
      <c r="A20" s="89"/>
    </row>
    <row r="21" spans="1:13" s="53" customFormat="1" ht="11.1" customHeight="1" thickBot="1" x14ac:dyDescent="0.3">
      <c r="A21" s="88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</row>
    <row r="22" spans="1:13" s="53" customFormat="1" ht="19.7" customHeight="1" x14ac:dyDescent="0.25">
      <c r="A22" s="165" t="s">
        <v>111</v>
      </c>
      <c r="B22" s="166"/>
      <c r="C22" s="166"/>
      <c r="D22" s="166"/>
      <c r="E22" s="166"/>
      <c r="F22" s="166" t="s">
        <v>9</v>
      </c>
      <c r="G22" s="166"/>
      <c r="H22" s="166"/>
      <c r="I22" s="166"/>
      <c r="J22" s="166"/>
      <c r="K22" s="166"/>
      <c r="L22" s="166"/>
      <c r="M22" s="166"/>
    </row>
  </sheetData>
  <mergeCells count="4">
    <mergeCell ref="A1:E1"/>
    <mergeCell ref="F1:M1"/>
    <mergeCell ref="A22:E22"/>
    <mergeCell ref="F22:M22"/>
  </mergeCells>
  <phoneticPr fontId="1" type="noConversion"/>
  <printOptions horizontalCentered="1"/>
  <pageMargins left="0.98425196850393704" right="0.98425196850393704" top="0.98425196850393704" bottom="0.98425196850393704" header="0.31496062992125984" footer="0.51181102362204722"/>
  <pageSetup paperSize="9" scale="90" firstPageNumber="96" orientation="portrait" r:id="rId1"/>
  <headerFooter alignWithMargins="0">
    <oddFooter>&amp;C- &amp;P+94 -</oddFooter>
  </headerFooter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view="pageBreakPreview" zoomScale="85" zoomScaleNormal="85" zoomScaleSheetLayoutView="85" workbookViewId="0">
      <pane xSplit="1" ySplit="4" topLeftCell="B5" activePane="bottomRight" state="frozen"/>
      <selection activeCell="C10" sqref="C10:D10"/>
      <selection pane="topRight" activeCell="C10" sqref="C10:D10"/>
      <selection pane="bottomLeft" activeCell="C10" sqref="C10:D10"/>
      <selection pane="bottomRight" activeCell="C10" sqref="C10:D10"/>
    </sheetView>
  </sheetViews>
  <sheetFormatPr defaultRowHeight="14.25" x14ac:dyDescent="0.25"/>
  <cols>
    <col min="1" max="1" width="32.625" style="41" customWidth="1"/>
    <col min="2" max="5" width="12.875" style="41" customWidth="1"/>
    <col min="6" max="6" width="11.25" style="41" customWidth="1"/>
    <col min="7" max="7" width="10.625" style="41" customWidth="1"/>
    <col min="8" max="8" width="10.25" style="41" customWidth="1"/>
    <col min="9" max="9" width="10" style="41" customWidth="1"/>
    <col min="10" max="12" width="11.625" style="41" customWidth="1"/>
    <col min="13" max="13" width="10.875" style="71" customWidth="1"/>
    <col min="14" max="174" width="8.625" style="41" customWidth="1"/>
    <col min="175" max="16384" width="9" style="41"/>
  </cols>
  <sheetData>
    <row r="1" spans="1:13" s="53" customFormat="1" ht="54.75" customHeight="1" x14ac:dyDescent="0.25">
      <c r="A1" s="167" t="s">
        <v>154</v>
      </c>
      <c r="B1" s="164"/>
      <c r="C1" s="164"/>
      <c r="D1" s="164"/>
      <c r="E1" s="164"/>
      <c r="F1" s="164" t="s">
        <v>153</v>
      </c>
      <c r="G1" s="164"/>
      <c r="H1" s="164"/>
      <c r="I1" s="164"/>
      <c r="J1" s="164"/>
      <c r="K1" s="164"/>
      <c r="L1" s="164"/>
      <c r="M1" s="85"/>
    </row>
    <row r="2" spans="1:13" s="53" customFormat="1" ht="19.350000000000001" customHeight="1" thickBot="1" x14ac:dyDescent="0.3">
      <c r="A2" s="103" t="s">
        <v>134</v>
      </c>
      <c r="B2" s="102"/>
      <c r="C2" s="102"/>
      <c r="D2" s="102"/>
      <c r="E2" s="102"/>
      <c r="F2" s="102"/>
      <c r="G2" s="102"/>
      <c r="H2" s="102"/>
      <c r="I2" s="102"/>
      <c r="J2" s="111"/>
      <c r="K2" s="111"/>
      <c r="L2" s="101" t="s">
        <v>152</v>
      </c>
      <c r="M2" s="85"/>
    </row>
    <row r="3" spans="1:13" s="53" customFormat="1" ht="35.1" customHeight="1" x14ac:dyDescent="0.25">
      <c r="A3" s="100" t="s">
        <v>132</v>
      </c>
      <c r="B3" s="99" t="s">
        <v>108</v>
      </c>
      <c r="C3" s="96" t="s">
        <v>107</v>
      </c>
      <c r="D3" s="96" t="s">
        <v>151</v>
      </c>
      <c r="E3" s="98" t="s">
        <v>150</v>
      </c>
      <c r="F3" s="66" t="s">
        <v>149</v>
      </c>
      <c r="G3" s="80" t="s">
        <v>103</v>
      </c>
      <c r="H3" s="66" t="s">
        <v>148</v>
      </c>
      <c r="I3" s="80" t="s">
        <v>147</v>
      </c>
      <c r="J3" s="98" t="s">
        <v>146</v>
      </c>
      <c r="K3" s="96" t="s">
        <v>145</v>
      </c>
      <c r="L3" s="96" t="s">
        <v>98</v>
      </c>
      <c r="M3" s="85"/>
    </row>
    <row r="4" spans="1:13" s="53" customFormat="1" ht="37.700000000000003" customHeight="1" thickBot="1" x14ac:dyDescent="0.3">
      <c r="A4" s="95" t="s">
        <v>127</v>
      </c>
      <c r="B4" s="58" t="s">
        <v>144</v>
      </c>
      <c r="C4" s="58" t="s">
        <v>96</v>
      </c>
      <c r="D4" s="58" t="s">
        <v>95</v>
      </c>
      <c r="E4" s="94" t="s">
        <v>94</v>
      </c>
      <c r="F4" s="58" t="s">
        <v>143</v>
      </c>
      <c r="G4" s="76" t="s">
        <v>92</v>
      </c>
      <c r="H4" s="58" t="s">
        <v>91</v>
      </c>
      <c r="I4" s="76" t="s">
        <v>142</v>
      </c>
      <c r="J4" s="58" t="s">
        <v>141</v>
      </c>
      <c r="K4" s="58" t="s">
        <v>88</v>
      </c>
      <c r="L4" s="94" t="s">
        <v>87</v>
      </c>
      <c r="M4" s="85"/>
    </row>
    <row r="5" spans="1:13" s="53" customFormat="1" ht="35.450000000000003" customHeight="1" x14ac:dyDescent="0.25">
      <c r="A5" s="49" t="s">
        <v>119</v>
      </c>
      <c r="B5" s="93">
        <v>6.59</v>
      </c>
      <c r="C5" s="93">
        <v>10.68</v>
      </c>
      <c r="D5" s="93">
        <v>4.5</v>
      </c>
      <c r="E5" s="93">
        <v>0.24</v>
      </c>
      <c r="F5" s="93">
        <v>0.19</v>
      </c>
      <c r="G5" s="93">
        <v>0</v>
      </c>
      <c r="H5" s="93">
        <v>0</v>
      </c>
      <c r="I5" s="93">
        <v>0</v>
      </c>
      <c r="J5" s="93">
        <v>37.450000000000003</v>
      </c>
      <c r="K5" s="93">
        <v>0</v>
      </c>
      <c r="L5" s="93">
        <v>2.16</v>
      </c>
      <c r="M5" s="85"/>
    </row>
    <row r="6" spans="1:13" s="53" customFormat="1" ht="35.450000000000003" customHeight="1" x14ac:dyDescent="0.25">
      <c r="A6" s="49" t="s">
        <v>140</v>
      </c>
      <c r="B6" s="93">
        <v>6.59</v>
      </c>
      <c r="C6" s="93">
        <v>10.68</v>
      </c>
      <c r="D6" s="93">
        <v>4.5</v>
      </c>
      <c r="E6" s="93">
        <v>0.24</v>
      </c>
      <c r="F6" s="93">
        <v>0.19</v>
      </c>
      <c r="G6" s="93">
        <v>0</v>
      </c>
      <c r="H6" s="93">
        <v>0</v>
      </c>
      <c r="I6" s="93">
        <v>0</v>
      </c>
      <c r="J6" s="93">
        <v>37.450000000000003</v>
      </c>
      <c r="K6" s="93">
        <v>0</v>
      </c>
      <c r="L6" s="93">
        <v>2.16</v>
      </c>
      <c r="M6" s="85"/>
    </row>
    <row r="7" spans="1:13" s="53" customFormat="1" ht="35.450000000000003" customHeight="1" x14ac:dyDescent="0.25">
      <c r="A7" s="49" t="s">
        <v>139</v>
      </c>
      <c r="B7" s="93">
        <v>6.59</v>
      </c>
      <c r="C7" s="93">
        <v>10.68</v>
      </c>
      <c r="D7" s="93">
        <v>4.5</v>
      </c>
      <c r="E7" s="93">
        <v>0.24</v>
      </c>
      <c r="F7" s="93">
        <v>0.19</v>
      </c>
      <c r="G7" s="93">
        <v>0</v>
      </c>
      <c r="H7" s="93">
        <v>0</v>
      </c>
      <c r="I7" s="93">
        <v>0</v>
      </c>
      <c r="J7" s="93">
        <v>37.450000000000003</v>
      </c>
      <c r="K7" s="93">
        <v>0</v>
      </c>
      <c r="L7" s="93">
        <v>2.16</v>
      </c>
      <c r="M7" s="85"/>
    </row>
    <row r="8" spans="1:13" s="53" customFormat="1" ht="35.450000000000003" customHeight="1" x14ac:dyDescent="0.25">
      <c r="A8" s="49" t="s">
        <v>116</v>
      </c>
      <c r="B8" s="93">
        <v>6.59</v>
      </c>
      <c r="C8" s="93">
        <v>10.68</v>
      </c>
      <c r="D8" s="93">
        <v>4.5</v>
      </c>
      <c r="E8" s="93">
        <v>0.24</v>
      </c>
      <c r="F8" s="93">
        <v>0.19</v>
      </c>
      <c r="G8" s="93">
        <v>0</v>
      </c>
      <c r="H8" s="93">
        <v>5.09</v>
      </c>
      <c r="I8" s="93">
        <v>0</v>
      </c>
      <c r="J8" s="93">
        <v>37.450000000000003</v>
      </c>
      <c r="K8" s="93">
        <v>0</v>
      </c>
      <c r="L8" s="93">
        <v>2.16</v>
      </c>
      <c r="M8" s="85"/>
    </row>
    <row r="9" spans="1:13" s="53" customFormat="1" ht="35.450000000000003" customHeight="1" x14ac:dyDescent="0.25">
      <c r="A9" s="49" t="s">
        <v>115</v>
      </c>
      <c r="B9" s="93">
        <v>6.59</v>
      </c>
      <c r="C9" s="93">
        <v>10.68</v>
      </c>
      <c r="D9" s="93">
        <v>4.5</v>
      </c>
      <c r="E9" s="93">
        <v>0.24</v>
      </c>
      <c r="F9" s="93">
        <v>0.19</v>
      </c>
      <c r="G9" s="93">
        <v>0</v>
      </c>
      <c r="H9" s="93">
        <v>5.09</v>
      </c>
      <c r="I9" s="93">
        <v>0</v>
      </c>
      <c r="J9" s="93">
        <v>37.450000000000003</v>
      </c>
      <c r="K9" s="93">
        <v>0</v>
      </c>
      <c r="L9" s="93">
        <v>2.16</v>
      </c>
      <c r="M9" s="85"/>
    </row>
    <row r="10" spans="1:13" s="53" customFormat="1" ht="35.450000000000003" customHeight="1" x14ac:dyDescent="0.25">
      <c r="A10" s="49" t="s">
        <v>18</v>
      </c>
      <c r="B10" s="93">
        <v>6.59</v>
      </c>
      <c r="C10" s="93">
        <v>10.68</v>
      </c>
      <c r="D10" s="93">
        <v>4.5</v>
      </c>
      <c r="E10" s="93">
        <v>0.24</v>
      </c>
      <c r="F10" s="93">
        <v>0.19</v>
      </c>
      <c r="G10" s="93">
        <v>0</v>
      </c>
      <c r="H10" s="93">
        <v>5.09</v>
      </c>
      <c r="I10" s="93">
        <v>0</v>
      </c>
      <c r="J10" s="93">
        <v>37.450000000000003</v>
      </c>
      <c r="K10" s="93">
        <v>0</v>
      </c>
      <c r="L10" s="93">
        <v>2.16</v>
      </c>
      <c r="M10" s="85"/>
    </row>
    <row r="11" spans="1:13" s="53" customFormat="1" ht="35.450000000000003" customHeight="1" x14ac:dyDescent="0.25">
      <c r="A11" s="49" t="s">
        <v>49</v>
      </c>
      <c r="B11" s="93">
        <v>6.59</v>
      </c>
      <c r="C11" s="93">
        <v>10.68</v>
      </c>
      <c r="D11" s="93">
        <v>4.5</v>
      </c>
      <c r="E11" s="93">
        <v>0.24</v>
      </c>
      <c r="F11" s="93">
        <v>0.19</v>
      </c>
      <c r="G11" s="93">
        <f>SUM(G15:G17)</f>
        <v>0</v>
      </c>
      <c r="H11" s="93">
        <v>5.09</v>
      </c>
      <c r="I11" s="93">
        <f>SUM(I15:I17)</f>
        <v>0</v>
      </c>
      <c r="J11" s="93">
        <v>37.450000000000003</v>
      </c>
      <c r="K11" s="93">
        <f>SUM(K15:K17)</f>
        <v>0</v>
      </c>
      <c r="L11" s="93">
        <v>2.16</v>
      </c>
      <c r="M11" s="85"/>
    </row>
    <row r="12" spans="1:13" s="53" customFormat="1" ht="35.450000000000003" customHeight="1" x14ac:dyDescent="0.25">
      <c r="A12" s="49" t="s">
        <v>16</v>
      </c>
      <c r="B12" s="93">
        <v>6.59</v>
      </c>
      <c r="C12" s="93">
        <v>10.68</v>
      </c>
      <c r="D12" s="93">
        <v>4.5</v>
      </c>
      <c r="E12" s="93">
        <v>0.24</v>
      </c>
      <c r="F12" s="93">
        <v>0.19</v>
      </c>
      <c r="G12" s="93">
        <v>0</v>
      </c>
      <c r="H12" s="93">
        <v>5.09</v>
      </c>
      <c r="I12" s="93">
        <v>0</v>
      </c>
      <c r="J12" s="93">
        <v>37.450000000000003</v>
      </c>
      <c r="K12" s="93">
        <v>0</v>
      </c>
      <c r="L12" s="93">
        <v>2.16</v>
      </c>
      <c r="M12" s="85"/>
    </row>
    <row r="13" spans="1:13" s="53" customFormat="1" ht="35.450000000000003" customHeight="1" x14ac:dyDescent="0.25">
      <c r="A13" s="49" t="s">
        <v>15</v>
      </c>
      <c r="B13" s="93">
        <v>6.59</v>
      </c>
      <c r="C13" s="93">
        <v>10.860000000000001</v>
      </c>
      <c r="D13" s="93">
        <v>4.5</v>
      </c>
      <c r="E13" s="93">
        <v>0.24</v>
      </c>
      <c r="F13" s="93">
        <v>0.19</v>
      </c>
      <c r="G13" s="93">
        <v>0</v>
      </c>
      <c r="H13" s="93">
        <v>5.09</v>
      </c>
      <c r="I13" s="93">
        <v>0</v>
      </c>
      <c r="J13" s="93">
        <v>37.450000000000003</v>
      </c>
      <c r="K13" s="93">
        <v>0</v>
      </c>
      <c r="L13" s="93">
        <v>2.16</v>
      </c>
      <c r="M13" s="85"/>
    </row>
    <row r="14" spans="1:13" s="53" customFormat="1" ht="35.450000000000003" customHeight="1" x14ac:dyDescent="0.25">
      <c r="A14" s="49" t="s">
        <v>178</v>
      </c>
      <c r="B14" s="93">
        <f>SUM(B15:B17)</f>
        <v>6.59</v>
      </c>
      <c r="C14" s="93">
        <f t="shared" ref="C14:L14" si="0">SUM(C15:C17)</f>
        <v>10.860000000000001</v>
      </c>
      <c r="D14" s="93">
        <f t="shared" si="0"/>
        <v>4.5</v>
      </c>
      <c r="E14" s="93">
        <f t="shared" si="0"/>
        <v>0.24</v>
      </c>
      <c r="F14" s="93">
        <f t="shared" si="0"/>
        <v>0.19</v>
      </c>
      <c r="G14" s="93">
        <f t="shared" si="0"/>
        <v>0</v>
      </c>
      <c r="H14" s="93">
        <f t="shared" si="0"/>
        <v>5.09</v>
      </c>
      <c r="I14" s="93">
        <f t="shared" si="0"/>
        <v>0</v>
      </c>
      <c r="J14" s="93">
        <f t="shared" si="0"/>
        <v>37.450000000000003</v>
      </c>
      <c r="K14" s="93">
        <f t="shared" si="0"/>
        <v>0</v>
      </c>
      <c r="L14" s="93">
        <f t="shared" si="0"/>
        <v>2.16</v>
      </c>
      <c r="M14" s="85"/>
    </row>
    <row r="15" spans="1:13" s="53" customFormat="1" ht="27" customHeight="1" x14ac:dyDescent="0.25">
      <c r="A15" s="49" t="s">
        <v>138</v>
      </c>
      <c r="B15" s="93">
        <v>0</v>
      </c>
      <c r="C15" s="93">
        <v>9.14</v>
      </c>
      <c r="D15" s="93">
        <v>4.5</v>
      </c>
      <c r="E15" s="93">
        <v>0.24</v>
      </c>
      <c r="F15" s="93">
        <v>0.19</v>
      </c>
      <c r="G15" s="93">
        <v>0</v>
      </c>
      <c r="H15" s="93">
        <v>7.0000000000000007E-2</v>
      </c>
      <c r="I15" s="93">
        <v>0</v>
      </c>
      <c r="J15" s="93">
        <v>13.9</v>
      </c>
      <c r="K15" s="93">
        <v>0</v>
      </c>
      <c r="L15" s="93">
        <v>2.16</v>
      </c>
      <c r="M15" s="93"/>
    </row>
    <row r="16" spans="1:13" s="53" customFormat="1" ht="28.5" customHeight="1" x14ac:dyDescent="0.25">
      <c r="A16" s="49" t="s">
        <v>47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</row>
    <row r="17" spans="1:13" s="53" customFormat="1" ht="27.75" customHeight="1" x14ac:dyDescent="0.25">
      <c r="A17" s="49" t="s">
        <v>46</v>
      </c>
      <c r="B17" s="93">
        <v>6.59</v>
      </c>
      <c r="C17" s="93">
        <v>1.72</v>
      </c>
      <c r="D17" s="93">
        <v>0</v>
      </c>
      <c r="E17" s="93">
        <v>0</v>
      </c>
      <c r="F17" s="93">
        <v>0</v>
      </c>
      <c r="G17" s="93">
        <v>0</v>
      </c>
      <c r="H17" s="93">
        <v>5.0199999999999996</v>
      </c>
      <c r="I17" s="93">
        <v>0</v>
      </c>
      <c r="J17" s="93">
        <v>23.55</v>
      </c>
      <c r="K17" s="93">
        <v>0</v>
      </c>
      <c r="L17" s="93">
        <v>0</v>
      </c>
      <c r="M17" s="93"/>
    </row>
    <row r="18" spans="1:13" ht="48.2" customHeight="1" x14ac:dyDescent="0.25">
      <c r="A18" s="89" t="s">
        <v>137</v>
      </c>
      <c r="B18" s="110"/>
      <c r="C18" s="109"/>
      <c r="D18" s="109"/>
      <c r="E18" s="109"/>
      <c r="F18" s="109"/>
      <c r="G18" s="109"/>
      <c r="H18" s="109"/>
      <c r="I18" s="109"/>
      <c r="J18" s="109"/>
      <c r="K18" s="109"/>
      <c r="L18" s="109"/>
    </row>
    <row r="19" spans="1:13" s="53" customFormat="1" ht="23.25" customHeight="1" x14ac:dyDescent="0.25">
      <c r="A19" s="108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85"/>
    </row>
    <row r="20" spans="1:13" ht="32.25" customHeight="1" x14ac:dyDescent="0.25">
      <c r="A20" s="106"/>
    </row>
    <row r="21" spans="1:13" s="53" customFormat="1" ht="11.1" customHeight="1" thickBot="1" x14ac:dyDescent="0.3">
      <c r="A21" s="105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85"/>
    </row>
    <row r="22" spans="1:13" s="53" customFormat="1" ht="17.850000000000001" customHeight="1" x14ac:dyDescent="0.25">
      <c r="A22" s="165" t="s">
        <v>10</v>
      </c>
      <c r="B22" s="166"/>
      <c r="C22" s="166"/>
      <c r="D22" s="166"/>
      <c r="E22" s="166"/>
      <c r="F22" s="166" t="s">
        <v>83</v>
      </c>
      <c r="G22" s="166"/>
      <c r="H22" s="166"/>
      <c r="I22" s="166"/>
      <c r="J22" s="166"/>
      <c r="K22" s="166"/>
      <c r="L22" s="166"/>
      <c r="M22" s="85"/>
    </row>
  </sheetData>
  <mergeCells count="4">
    <mergeCell ref="A1:E1"/>
    <mergeCell ref="F1:L1"/>
    <mergeCell ref="A22:E22"/>
    <mergeCell ref="F22:L22"/>
  </mergeCells>
  <phoneticPr fontId="1" type="noConversion"/>
  <printOptions horizontalCentered="1"/>
  <pageMargins left="0.98425196850393704" right="0.98425196850393704" top="0.98425196850393704" bottom="0.98425196850393704" header="0.31496062992125984" footer="0.51181102362204722"/>
  <pageSetup paperSize="9" scale="90" firstPageNumber="103" orientation="portrait" r:id="rId1"/>
  <headerFooter alignWithMargins="0">
    <oddFooter>&amp;C- &amp;P+94 -</oddFooter>
  </headerFooter>
  <colBreaks count="1" manualBreakCount="1">
    <brk id="5" max="2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view="pageBreakPreview" zoomScaleNormal="85" zoomScaleSheetLayoutView="100" workbookViewId="0">
      <pane ySplit="6" topLeftCell="A8" activePane="bottomLeft" state="frozen"/>
      <selection activeCell="C10" sqref="C10:D10"/>
      <selection pane="bottomLeft" activeCell="C10" sqref="C10:D10"/>
    </sheetView>
  </sheetViews>
  <sheetFormatPr defaultRowHeight="12.75" x14ac:dyDescent="0.2"/>
  <cols>
    <col min="1" max="1" width="19" style="112" customWidth="1"/>
    <col min="2" max="2" width="11.625" style="112" customWidth="1"/>
    <col min="3" max="3" width="16.5" style="112" customWidth="1"/>
    <col min="4" max="4" width="13.875" style="112" customWidth="1"/>
    <col min="5" max="5" width="16.625" style="112" customWidth="1"/>
    <col min="6" max="16384" width="9" style="112"/>
  </cols>
  <sheetData>
    <row r="1" spans="1:5" s="41" customFormat="1" ht="31.7" customHeight="1" x14ac:dyDescent="0.25">
      <c r="A1" s="159" t="s">
        <v>176</v>
      </c>
      <c r="B1" s="159"/>
      <c r="C1" s="159"/>
      <c r="D1" s="159"/>
      <c r="E1" s="159"/>
    </row>
    <row r="2" spans="1:5" s="41" customFormat="1" ht="20.25" customHeight="1" thickBot="1" x14ac:dyDescent="0.3">
      <c r="A2" s="170" t="s">
        <v>175</v>
      </c>
      <c r="B2" s="170"/>
      <c r="C2" s="170"/>
      <c r="D2" s="170"/>
      <c r="E2" s="170"/>
    </row>
    <row r="3" spans="1:5" s="41" customFormat="1" ht="26.45" customHeight="1" x14ac:dyDescent="0.25">
      <c r="A3" s="171" t="s">
        <v>174</v>
      </c>
      <c r="B3" s="173" t="s">
        <v>173</v>
      </c>
      <c r="C3" s="174"/>
      <c r="D3" s="127" t="s">
        <v>172</v>
      </c>
      <c r="E3" s="126" t="s">
        <v>171</v>
      </c>
    </row>
    <row r="4" spans="1:5" s="41" customFormat="1" ht="18" customHeight="1" x14ac:dyDescent="0.25">
      <c r="A4" s="172"/>
      <c r="B4" s="124" t="s">
        <v>170</v>
      </c>
      <c r="C4" s="122" t="s">
        <v>169</v>
      </c>
      <c r="D4" s="122" t="s">
        <v>168</v>
      </c>
      <c r="E4" s="125" t="s">
        <v>167</v>
      </c>
    </row>
    <row r="5" spans="1:5" s="41" customFormat="1" ht="18" customHeight="1" x14ac:dyDescent="0.25">
      <c r="A5" s="168" t="s">
        <v>29</v>
      </c>
      <c r="B5" s="124" t="s">
        <v>166</v>
      </c>
      <c r="C5" s="123" t="s">
        <v>165</v>
      </c>
      <c r="D5" s="122" t="s">
        <v>164</v>
      </c>
      <c r="E5" s="121" t="s">
        <v>163</v>
      </c>
    </row>
    <row r="6" spans="1:5" s="41" customFormat="1" ht="35.450000000000003" customHeight="1" thickBot="1" x14ac:dyDescent="0.3">
      <c r="A6" s="169"/>
      <c r="B6" s="120" t="s">
        <v>162</v>
      </c>
      <c r="C6" s="119" t="s">
        <v>161</v>
      </c>
      <c r="D6" s="75" t="s">
        <v>160</v>
      </c>
      <c r="E6" s="118" t="s">
        <v>159</v>
      </c>
    </row>
    <row r="7" spans="1:5" ht="35.1" customHeight="1" x14ac:dyDescent="0.2">
      <c r="A7" s="52" t="s">
        <v>23</v>
      </c>
      <c r="B7" s="117">
        <v>43219</v>
      </c>
      <c r="C7" s="117">
        <v>41993</v>
      </c>
      <c r="D7" s="117">
        <v>40337</v>
      </c>
      <c r="E7" s="46">
        <f t="shared" ref="E7:E15" si="0">D7/B7*100</f>
        <v>93.331636548740136</v>
      </c>
    </row>
    <row r="8" spans="1:5" ht="35.1" customHeight="1" x14ac:dyDescent="0.2">
      <c r="A8" s="52" t="s">
        <v>51</v>
      </c>
      <c r="B8" s="117">
        <v>42915</v>
      </c>
      <c r="C8" s="117">
        <v>41797</v>
      </c>
      <c r="D8" s="117">
        <v>40075</v>
      </c>
      <c r="E8" s="46">
        <f t="shared" si="0"/>
        <v>93.382267272515435</v>
      </c>
    </row>
    <row r="9" spans="1:5" ht="35.1" customHeight="1" x14ac:dyDescent="0.2">
      <c r="A9" s="52" t="s">
        <v>158</v>
      </c>
      <c r="B9" s="117">
        <v>43665</v>
      </c>
      <c r="C9" s="117">
        <v>42751</v>
      </c>
      <c r="D9" s="117">
        <v>41019</v>
      </c>
      <c r="E9" s="46">
        <f t="shared" si="0"/>
        <v>93.940226726210923</v>
      </c>
    </row>
    <row r="10" spans="1:5" ht="35.1" customHeight="1" x14ac:dyDescent="0.2">
      <c r="A10" s="52" t="s">
        <v>20</v>
      </c>
      <c r="B10" s="117">
        <v>43305</v>
      </c>
      <c r="C10" s="117">
        <v>42499</v>
      </c>
      <c r="D10" s="117">
        <v>40888</v>
      </c>
      <c r="E10" s="46">
        <f t="shared" si="0"/>
        <v>94.418658353538859</v>
      </c>
    </row>
    <row r="11" spans="1:5" ht="35.1" customHeight="1" x14ac:dyDescent="0.2">
      <c r="A11" s="52" t="s">
        <v>19</v>
      </c>
      <c r="B11" s="116">
        <v>42986</v>
      </c>
      <c r="C11" s="116">
        <v>42291</v>
      </c>
      <c r="D11" s="116">
        <v>40599</v>
      </c>
      <c r="E11" s="46">
        <f t="shared" si="0"/>
        <v>94.447029265342209</v>
      </c>
    </row>
    <row r="12" spans="1:5" ht="35.1" customHeight="1" x14ac:dyDescent="0.2">
      <c r="A12" s="52" t="s">
        <v>157</v>
      </c>
      <c r="B12" s="116">
        <v>42417</v>
      </c>
      <c r="C12" s="116">
        <v>41692</v>
      </c>
      <c r="D12" s="116">
        <v>40078</v>
      </c>
      <c r="E12" s="46">
        <f t="shared" si="0"/>
        <v>94.485701487611095</v>
      </c>
    </row>
    <row r="13" spans="1:5" ht="35.1" customHeight="1" x14ac:dyDescent="0.2">
      <c r="A13" s="52" t="s">
        <v>156</v>
      </c>
      <c r="B13" s="116">
        <v>41855</v>
      </c>
      <c r="C13" s="116">
        <v>41187</v>
      </c>
      <c r="D13" s="116">
        <v>39547</v>
      </c>
      <c r="E13" s="46">
        <f t="shared" si="0"/>
        <v>94.485724525146338</v>
      </c>
    </row>
    <row r="14" spans="1:5" ht="35.1" customHeight="1" x14ac:dyDescent="0.2">
      <c r="A14" s="52" t="s">
        <v>16</v>
      </c>
      <c r="B14" s="116">
        <v>41382</v>
      </c>
      <c r="C14" s="116">
        <v>40785</v>
      </c>
      <c r="D14" s="116">
        <v>38976</v>
      </c>
      <c r="E14" s="46">
        <f t="shared" si="0"/>
        <v>94.185877917935329</v>
      </c>
    </row>
    <row r="15" spans="1:5" ht="35.1" customHeight="1" x14ac:dyDescent="0.2">
      <c r="A15" s="52" t="s">
        <v>15</v>
      </c>
      <c r="B15" s="130">
        <v>41018</v>
      </c>
      <c r="C15" s="130">
        <v>40419</v>
      </c>
      <c r="D15" s="130">
        <v>38688</v>
      </c>
      <c r="E15" s="93">
        <f t="shared" si="0"/>
        <v>94.319567019357351</v>
      </c>
    </row>
    <row r="16" spans="1:5" ht="35.1" customHeight="1" thickBot="1" x14ac:dyDescent="0.25">
      <c r="A16" s="115" t="s">
        <v>180</v>
      </c>
      <c r="B16" s="131">
        <v>40726</v>
      </c>
      <c r="C16" s="114">
        <v>40095</v>
      </c>
      <c r="D16" s="114">
        <v>38446</v>
      </c>
      <c r="E16" s="113">
        <v>94.4</v>
      </c>
    </row>
    <row r="17" spans="1:2" ht="20.25" customHeight="1" x14ac:dyDescent="0.2">
      <c r="A17" s="157" t="s">
        <v>10</v>
      </c>
      <c r="B17" s="158"/>
    </row>
    <row r="18" spans="1:2" ht="18" customHeight="1" x14ac:dyDescent="0.2">
      <c r="A18" s="42" t="s">
        <v>155</v>
      </c>
    </row>
  </sheetData>
  <mergeCells count="6">
    <mergeCell ref="A5:A6"/>
    <mergeCell ref="A17:B17"/>
    <mergeCell ref="A1:E1"/>
    <mergeCell ref="A2:E2"/>
    <mergeCell ref="A3:A4"/>
    <mergeCell ref="B3:C3"/>
  </mergeCells>
  <phoneticPr fontId="15" type="noConversion"/>
  <printOptions horizontalCentered="1"/>
  <pageMargins left="0.98425196850393704" right="0.98425196850393704" top="0.98425196850393704" bottom="0.98425196850393704" header="0.31496062992125984" footer="0.51181102362204722"/>
  <pageSetup paperSize="9" scale="90" firstPageNumber="103" orientation="portrait" r:id="rId1"/>
  <headerFooter alignWithMargins="0">
    <oddFooter>&amp;C- &amp;P+94 -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已命名的範圍</vt:lpstr>
      </vt:variant>
      <vt:variant>
        <vt:i4>3</vt:i4>
      </vt:variant>
    </vt:vector>
  </HeadingPairs>
  <TitlesOfParts>
    <vt:vector size="10" baseType="lpstr">
      <vt:lpstr>市鎮建設提要p95</vt:lpstr>
      <vt:lpstr>5-1</vt:lpstr>
      <vt:lpstr>5-2(數字完全一樣)</vt:lpstr>
      <vt:lpstr>5-2續完</vt:lpstr>
      <vt:lpstr>5-3</vt:lpstr>
      <vt:lpstr>5-3(續完</vt:lpstr>
      <vt:lpstr>5-4p106</vt:lpstr>
      <vt:lpstr>'5-2(數字完全一樣)'!Print_Area</vt:lpstr>
      <vt:lpstr>'5-2續完'!Print_Area</vt:lpstr>
      <vt:lpstr>'5-3(續完'!Print_Area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2016-11-17T09:57:30Z</cp:lastPrinted>
  <dcterms:created xsi:type="dcterms:W3CDTF">2016-11-09T06:51:43Z</dcterms:created>
  <dcterms:modified xsi:type="dcterms:W3CDTF">2016-11-17T09:59:19Z</dcterms:modified>
</cp:coreProperties>
</file>